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45" windowHeight="6150" tabRatio="858" activeTab="3"/>
  </bookViews>
  <sheets>
    <sheet name="3 tem 4 minuut per kilometer" sheetId="1" r:id="rId1"/>
    <sheet name="4 tem 5 minuur per kilometer" sheetId="2" r:id="rId2"/>
    <sheet name="5 tem 6 minuut per kilometer" sheetId="3" r:id="rId3"/>
    <sheet name="6 tem 7 minuut per kilometer" sheetId="4" r:id="rId4"/>
  </sheets>
  <definedNames/>
  <calcPr fullCalcOnLoad="1"/>
</workbook>
</file>

<file path=xl/sharedStrings.xml><?xml version="1.0" encoding="utf-8"?>
<sst xmlns="http://schemas.openxmlformats.org/spreadsheetml/2006/main" count="14" uniqueCount="7">
  <si>
    <t>p/km</t>
  </si>
  <si>
    <t>1/2 MARATHONTIJDEN  VAN 4 T/M 6 MINUTEN PER KM.</t>
  </si>
  <si>
    <t>1/2 MARATHONTIJDEN  VAN 3 T/M 4 MINUTEN PER KM.</t>
  </si>
  <si>
    <t>1/2 MARATHONTIJDEN  VAN 4 T/M 5 MINUTEN PER KM.</t>
  </si>
  <si>
    <t>km/pu</t>
  </si>
  <si>
    <t>1/2 MARATHONTIJDEN  VAN 5 T/M 6 MINUTEN PER KM.</t>
  </si>
  <si>
    <t>1/2 MARATHONTIJDEN  VAN 6 T/M 7 MINUTEN PER KM.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</si>
</sst>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[$€-2]\ #.##000_);[Red]\([$€-2]\ #.##000\)"/>
  </numFmts>
  <fonts count="8">
    <font>
      <sz val="12"/>
      <name val="Times New Roman"/>
      <family val="0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8"/>
      <name val="Times New Roman"/>
      <family val="1"/>
    </font>
    <font>
      <sz val="26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46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 horizontal="right"/>
    </xf>
    <xf numFmtId="2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6" fontId="2" fillId="0" borderId="1" xfId="0" applyNumberFormat="1" applyFont="1" applyBorder="1" applyAlignment="1">
      <alignment horizontal="center"/>
    </xf>
    <xf numFmtId="46" fontId="2" fillId="0" borderId="2" xfId="0" applyNumberFormat="1" applyFont="1" applyBorder="1" applyAlignment="1">
      <alignment horizontal="center"/>
    </xf>
    <xf numFmtId="4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U42"/>
  <sheetViews>
    <sheetView zoomScale="90" zoomScaleNormal="90" zoomScaleSheetLayoutView="75" workbookViewId="0" topLeftCell="A7">
      <selection activeCell="O28" sqref="O28"/>
    </sheetView>
  </sheetViews>
  <sheetFormatPr defaultColWidth="9.00390625" defaultRowHeight="15.75"/>
  <cols>
    <col min="1" max="1" width="7.375" style="0" customWidth="1"/>
    <col min="2" max="14" width="9.125" style="0" customWidth="1"/>
    <col min="15" max="15" width="6.625" style="0" customWidth="1"/>
    <col min="16" max="16" width="5.625" style="0" hidden="1" customWidth="1"/>
    <col min="17" max="18" width="0" style="0" hidden="1" customWidth="1"/>
    <col min="19" max="19" width="0" style="7" hidden="1" customWidth="1"/>
    <col min="20" max="21" width="0" style="5" hidden="1" customWidth="1"/>
    <col min="22" max="28" width="0" style="0" hidden="1" customWidth="1"/>
    <col min="29" max="29" width="4.875" style="0" hidden="1" customWidth="1"/>
    <col min="30" max="30" width="0" style="5" hidden="1" customWidth="1"/>
  </cols>
  <sheetData>
    <row r="1" spans="1:30" ht="34.5">
      <c r="A1" s="22" t="s">
        <v>2</v>
      </c>
      <c r="B1" s="17"/>
      <c r="C1" s="17"/>
      <c r="D1" s="17"/>
      <c r="E1" s="17"/>
      <c r="F1" s="17"/>
      <c r="G1" s="17"/>
      <c r="P1" s="16" t="s">
        <v>1</v>
      </c>
      <c r="Q1" s="17"/>
      <c r="R1" s="17"/>
      <c r="S1" s="17"/>
      <c r="T1" s="17"/>
      <c r="U1" s="17"/>
      <c r="V1" s="17"/>
      <c r="AD1"/>
    </row>
    <row r="2" spans="1:30" ht="16.5" customHeight="1">
      <c r="A2" s="16"/>
      <c r="B2" s="17"/>
      <c r="C2" s="17"/>
      <c r="D2" s="17"/>
      <c r="E2" s="17"/>
      <c r="F2" s="17"/>
      <c r="G2" s="17"/>
      <c r="P2" s="16"/>
      <c r="Q2" s="17"/>
      <c r="R2" s="17"/>
      <c r="S2" s="17"/>
      <c r="T2" s="17"/>
      <c r="U2" s="17"/>
      <c r="V2" s="17"/>
      <c r="AD2"/>
    </row>
    <row r="3" spans="1:30" s="21" customFormat="1" ht="15.75">
      <c r="A3" s="15">
        <v>1</v>
      </c>
      <c r="B3" s="18">
        <v>0.0020833333333333333</v>
      </c>
      <c r="C3" s="18">
        <v>0.0021412037037037038</v>
      </c>
      <c r="D3" s="18">
        <v>0.002199074074074074</v>
      </c>
      <c r="E3" s="18">
        <v>0.0022569444444444447</v>
      </c>
      <c r="F3" s="18">
        <v>0.002314814814814815</v>
      </c>
      <c r="G3" s="18">
        <v>0.002372685185185185</v>
      </c>
      <c r="H3" s="18">
        <v>0.0024305555555555556</v>
      </c>
      <c r="I3" s="18">
        <v>0.002488425925925926</v>
      </c>
      <c r="J3" s="18">
        <v>0.002546296296296296</v>
      </c>
      <c r="K3" s="18">
        <v>0.0026041666666666665</v>
      </c>
      <c r="L3" s="18">
        <v>0.0026620370370370374</v>
      </c>
      <c r="M3" s="18">
        <v>0.0027199074074074074</v>
      </c>
      <c r="N3" s="18">
        <v>0.002777777777777778</v>
      </c>
      <c r="O3" s="15">
        <v>1</v>
      </c>
      <c r="P3" s="15">
        <v>1</v>
      </c>
      <c r="Q3" s="18">
        <v>0.003530092592592592</v>
      </c>
      <c r="R3" s="18">
        <v>0.003587962962962963</v>
      </c>
      <c r="S3" s="18">
        <v>0.003645833333333333</v>
      </c>
      <c r="T3" s="18">
        <v>0.0037037037037037034</v>
      </c>
      <c r="U3" s="18">
        <v>0.003761574074074074</v>
      </c>
      <c r="V3" s="18">
        <v>0.0038194444444444443</v>
      </c>
      <c r="W3" s="18">
        <v>0.0038773148148148143</v>
      </c>
      <c r="X3" s="18">
        <v>0.003935185185185186</v>
      </c>
      <c r="Y3" s="18">
        <v>0.003993055555555556</v>
      </c>
      <c r="Z3" s="18">
        <v>0.004050925925925926</v>
      </c>
      <c r="AA3" s="18">
        <v>0.004108796296296297</v>
      </c>
      <c r="AB3" s="19">
        <v>0.004166666666666667</v>
      </c>
      <c r="AC3" s="15">
        <v>1</v>
      </c>
      <c r="AD3" s="20"/>
    </row>
    <row r="4" spans="1:30" ht="15.75">
      <c r="A4" s="1">
        <v>2</v>
      </c>
      <c r="B4" s="2">
        <f aca="true" t="shared" si="0" ref="B4:K4">B3*2</f>
        <v>0.004166666666666667</v>
      </c>
      <c r="C4" s="2">
        <f t="shared" si="0"/>
        <v>0.0042824074074074075</v>
      </c>
      <c r="D4" s="2">
        <f t="shared" si="0"/>
        <v>0.004398148148148148</v>
      </c>
      <c r="E4" s="2">
        <f t="shared" si="0"/>
        <v>0.004513888888888889</v>
      </c>
      <c r="F4" s="2">
        <f t="shared" si="0"/>
        <v>0.00462962962962963</v>
      </c>
      <c r="G4" s="2">
        <f t="shared" si="0"/>
        <v>0.00474537037037037</v>
      </c>
      <c r="H4" s="2">
        <f t="shared" si="0"/>
        <v>0.004861111111111111</v>
      </c>
      <c r="I4" s="2">
        <f t="shared" si="0"/>
        <v>0.004976851851851852</v>
      </c>
      <c r="J4" s="2">
        <f t="shared" si="0"/>
        <v>0.005092592592592592</v>
      </c>
      <c r="K4" s="2">
        <f t="shared" si="0"/>
        <v>0.005208333333333333</v>
      </c>
      <c r="L4" s="2">
        <f aca="true" t="shared" si="1" ref="L4:T4">L3*2</f>
        <v>0.005324074074074075</v>
      </c>
      <c r="M4" s="2">
        <f t="shared" si="1"/>
        <v>0.005439814814814815</v>
      </c>
      <c r="N4" s="2">
        <f t="shared" si="1"/>
        <v>0.005555555555555556</v>
      </c>
      <c r="O4" s="1">
        <v>2</v>
      </c>
      <c r="P4" s="1">
        <v>2</v>
      </c>
      <c r="Q4" s="2">
        <f t="shared" si="1"/>
        <v>0.007060185185185184</v>
      </c>
      <c r="R4" s="2">
        <f t="shared" si="1"/>
        <v>0.007175925925925926</v>
      </c>
      <c r="S4" s="2">
        <f t="shared" si="1"/>
        <v>0.007291666666666666</v>
      </c>
      <c r="T4" s="2">
        <f t="shared" si="1"/>
        <v>0.007407407407407407</v>
      </c>
      <c r="U4" s="2">
        <f aca="true" t="shared" si="2" ref="U4:AB4">U3*2</f>
        <v>0.007523148148148148</v>
      </c>
      <c r="V4" s="2">
        <f t="shared" si="2"/>
        <v>0.007638888888888889</v>
      </c>
      <c r="W4" s="2">
        <f t="shared" si="2"/>
        <v>0.007754629629629629</v>
      </c>
      <c r="X4" s="2">
        <f t="shared" si="2"/>
        <v>0.007870370370370371</v>
      </c>
      <c r="Y4" s="2">
        <f t="shared" si="2"/>
        <v>0.007986111111111112</v>
      </c>
      <c r="Z4" s="2">
        <f t="shared" si="2"/>
        <v>0.008101851851851851</v>
      </c>
      <c r="AA4" s="2">
        <f t="shared" si="2"/>
        <v>0.008217592592592594</v>
      </c>
      <c r="AB4" s="4">
        <f t="shared" si="2"/>
        <v>0.008333333333333333</v>
      </c>
      <c r="AC4" s="1">
        <v>2</v>
      </c>
      <c r="AD4" s="6"/>
    </row>
    <row r="5" spans="1:30" ht="15.75">
      <c r="A5" s="1">
        <v>3</v>
      </c>
      <c r="B5" s="2">
        <f aca="true" t="shared" si="3" ref="B5:K5">B3*3</f>
        <v>0.00625</v>
      </c>
      <c r="C5" s="2">
        <f t="shared" si="3"/>
        <v>0.006423611111111111</v>
      </c>
      <c r="D5" s="2">
        <f t="shared" si="3"/>
        <v>0.006597222222222223</v>
      </c>
      <c r="E5" s="2">
        <f t="shared" si="3"/>
        <v>0.0067708333333333336</v>
      </c>
      <c r="F5" s="2">
        <f t="shared" si="3"/>
        <v>0.006944444444444446</v>
      </c>
      <c r="G5" s="2">
        <f t="shared" si="3"/>
        <v>0.007118055555555555</v>
      </c>
      <c r="H5" s="2">
        <f t="shared" si="3"/>
        <v>0.007291666666666667</v>
      </c>
      <c r="I5" s="2">
        <f t="shared" si="3"/>
        <v>0.007465277777777778</v>
      </c>
      <c r="J5" s="2">
        <f t="shared" si="3"/>
        <v>0.007638888888888888</v>
      </c>
      <c r="K5" s="2">
        <f t="shared" si="3"/>
        <v>0.0078125</v>
      </c>
      <c r="L5" s="2">
        <f aca="true" t="shared" si="4" ref="L5:S5">L3*3</f>
        <v>0.007986111111111112</v>
      </c>
      <c r="M5" s="2">
        <f t="shared" si="4"/>
        <v>0.008159722222222223</v>
      </c>
      <c r="N5" s="2">
        <f t="shared" si="4"/>
        <v>0.008333333333333333</v>
      </c>
      <c r="O5" s="1">
        <v>3</v>
      </c>
      <c r="P5" s="1">
        <v>3</v>
      </c>
      <c r="Q5" s="2">
        <f t="shared" si="4"/>
        <v>0.010590277777777777</v>
      </c>
      <c r="R5" s="2">
        <f t="shared" si="4"/>
        <v>0.010763888888888889</v>
      </c>
      <c r="S5" s="2">
        <f t="shared" si="4"/>
        <v>0.0109375</v>
      </c>
      <c r="T5" s="2">
        <f aca="true" t="shared" si="5" ref="T5:AB5">T3*3</f>
        <v>0.01111111111111111</v>
      </c>
      <c r="U5" s="2">
        <f t="shared" si="5"/>
        <v>0.011284722222222222</v>
      </c>
      <c r="V5" s="2">
        <f t="shared" si="5"/>
        <v>0.011458333333333333</v>
      </c>
      <c r="W5" s="2">
        <f t="shared" si="5"/>
        <v>0.011631944444444443</v>
      </c>
      <c r="X5" s="2">
        <f t="shared" si="5"/>
        <v>0.011805555555555557</v>
      </c>
      <c r="Y5" s="2">
        <f t="shared" si="5"/>
        <v>0.01197916666666667</v>
      </c>
      <c r="Z5" s="2">
        <f t="shared" si="5"/>
        <v>0.012152777777777776</v>
      </c>
      <c r="AA5" s="2">
        <f t="shared" si="5"/>
        <v>0.01232638888888889</v>
      </c>
      <c r="AB5" s="4">
        <f t="shared" si="5"/>
        <v>0.0125</v>
      </c>
      <c r="AC5" s="1">
        <v>3</v>
      </c>
      <c r="AD5" s="6"/>
    </row>
    <row r="6" spans="1:30" ht="15.75">
      <c r="A6" s="1">
        <v>4</v>
      </c>
      <c r="B6" s="2">
        <f aca="true" t="shared" si="6" ref="B6:K6">B3*4</f>
        <v>0.008333333333333333</v>
      </c>
      <c r="C6" s="2">
        <f t="shared" si="6"/>
        <v>0.008564814814814815</v>
      </c>
      <c r="D6" s="2">
        <f t="shared" si="6"/>
        <v>0.008796296296296297</v>
      </c>
      <c r="E6" s="2">
        <f t="shared" si="6"/>
        <v>0.009027777777777779</v>
      </c>
      <c r="F6" s="2">
        <f t="shared" si="6"/>
        <v>0.00925925925925926</v>
      </c>
      <c r="G6" s="2">
        <f t="shared" si="6"/>
        <v>0.00949074074074074</v>
      </c>
      <c r="H6" s="2">
        <f t="shared" si="6"/>
        <v>0.009722222222222222</v>
      </c>
      <c r="I6" s="2">
        <f t="shared" si="6"/>
        <v>0.009953703703703704</v>
      </c>
      <c r="J6" s="2">
        <f t="shared" si="6"/>
        <v>0.010185185185185184</v>
      </c>
      <c r="K6" s="2">
        <f t="shared" si="6"/>
        <v>0.010416666666666666</v>
      </c>
      <c r="L6" s="2">
        <f aca="true" t="shared" si="7" ref="L6:S6">L3*4</f>
        <v>0.01064814814814815</v>
      </c>
      <c r="M6" s="2">
        <f t="shared" si="7"/>
        <v>0.01087962962962963</v>
      </c>
      <c r="N6" s="2">
        <f t="shared" si="7"/>
        <v>0.011111111111111112</v>
      </c>
      <c r="O6" s="1">
        <v>4</v>
      </c>
      <c r="P6" s="1">
        <v>4</v>
      </c>
      <c r="Q6" s="2">
        <f t="shared" si="7"/>
        <v>0.014120370370370368</v>
      </c>
      <c r="R6" s="2">
        <f t="shared" si="7"/>
        <v>0.014351851851851852</v>
      </c>
      <c r="S6" s="2">
        <f t="shared" si="7"/>
        <v>0.014583333333333332</v>
      </c>
      <c r="T6" s="2">
        <f aca="true" t="shared" si="8" ref="T6:AB6">T3*4</f>
        <v>0.014814814814814814</v>
      </c>
      <c r="U6" s="2">
        <f t="shared" si="8"/>
        <v>0.015046296296296295</v>
      </c>
      <c r="V6" s="2">
        <f t="shared" si="8"/>
        <v>0.015277777777777777</v>
      </c>
      <c r="W6" s="2">
        <f t="shared" si="8"/>
        <v>0.015509259259259257</v>
      </c>
      <c r="X6" s="2">
        <f t="shared" si="8"/>
        <v>0.015740740740740743</v>
      </c>
      <c r="Y6" s="2">
        <f t="shared" si="8"/>
        <v>0.015972222222222224</v>
      </c>
      <c r="Z6" s="2">
        <f t="shared" si="8"/>
        <v>0.016203703703703703</v>
      </c>
      <c r="AA6" s="2">
        <f t="shared" si="8"/>
        <v>0.016435185185185188</v>
      </c>
      <c r="AB6" s="4">
        <f t="shared" si="8"/>
        <v>0.016666666666666666</v>
      </c>
      <c r="AC6" s="1">
        <v>4</v>
      </c>
      <c r="AD6" s="6"/>
    </row>
    <row r="7" spans="1:30" s="21" customFormat="1" ht="18.75">
      <c r="A7" s="3">
        <v>5</v>
      </c>
      <c r="B7" s="18">
        <f aca="true" t="shared" si="9" ref="B7:K7">B3*5</f>
        <v>0.010416666666666666</v>
      </c>
      <c r="C7" s="18">
        <f t="shared" si="9"/>
        <v>0.01070601851851852</v>
      </c>
      <c r="D7" s="18">
        <f t="shared" si="9"/>
        <v>0.01099537037037037</v>
      </c>
      <c r="E7" s="18">
        <f t="shared" si="9"/>
        <v>0.011284722222222224</v>
      </c>
      <c r="F7" s="18">
        <f t="shared" si="9"/>
        <v>0.011574074074074075</v>
      </c>
      <c r="G7" s="18">
        <f t="shared" si="9"/>
        <v>0.011863425925925927</v>
      </c>
      <c r="H7" s="18">
        <f t="shared" si="9"/>
        <v>0.012152777777777778</v>
      </c>
      <c r="I7" s="18">
        <f t="shared" si="9"/>
        <v>0.01244212962962963</v>
      </c>
      <c r="J7" s="18">
        <f t="shared" si="9"/>
        <v>0.01273148148148148</v>
      </c>
      <c r="K7" s="18">
        <f t="shared" si="9"/>
        <v>0.013020833333333332</v>
      </c>
      <c r="L7" s="18">
        <f aca="true" t="shared" si="10" ref="L7:S7">L3*5</f>
        <v>0.013310185185185187</v>
      </c>
      <c r="M7" s="18">
        <f t="shared" si="10"/>
        <v>0.013599537037037037</v>
      </c>
      <c r="N7" s="18">
        <f t="shared" si="10"/>
        <v>0.01388888888888889</v>
      </c>
      <c r="O7" s="3">
        <v>5</v>
      </c>
      <c r="P7" s="3">
        <v>5</v>
      </c>
      <c r="Q7" s="18">
        <f t="shared" si="10"/>
        <v>0.01765046296296296</v>
      </c>
      <c r="R7" s="18">
        <f t="shared" si="10"/>
        <v>0.017939814814814815</v>
      </c>
      <c r="S7" s="18">
        <f t="shared" si="10"/>
        <v>0.018229166666666664</v>
      </c>
      <c r="T7" s="18">
        <f aca="true" t="shared" si="11" ref="T7:AB7">T3*5</f>
        <v>0.018518518518518517</v>
      </c>
      <c r="U7" s="18">
        <f t="shared" si="11"/>
        <v>0.01880787037037037</v>
      </c>
      <c r="V7" s="18">
        <f t="shared" si="11"/>
        <v>0.01909722222222222</v>
      </c>
      <c r="W7" s="18">
        <f t="shared" si="11"/>
        <v>0.01938657407407407</v>
      </c>
      <c r="X7" s="18">
        <f t="shared" si="11"/>
        <v>0.01967592592592593</v>
      </c>
      <c r="Y7" s="18">
        <f t="shared" si="11"/>
        <v>0.01996527777777778</v>
      </c>
      <c r="Z7" s="18">
        <f t="shared" si="11"/>
        <v>0.02025462962962963</v>
      </c>
      <c r="AA7" s="18">
        <f t="shared" si="11"/>
        <v>0.020543981481481486</v>
      </c>
      <c r="AB7" s="19">
        <f t="shared" si="11"/>
        <v>0.020833333333333332</v>
      </c>
      <c r="AC7" s="3">
        <v>5</v>
      </c>
      <c r="AD7" s="20"/>
    </row>
    <row r="8" spans="1:30" ht="15.75">
      <c r="A8" s="1">
        <v>6</v>
      </c>
      <c r="B8" s="2">
        <f aca="true" t="shared" si="12" ref="B8:K8">B3*6</f>
        <v>0.0125</v>
      </c>
      <c r="C8" s="2">
        <f t="shared" si="12"/>
        <v>0.012847222222222222</v>
      </c>
      <c r="D8" s="2">
        <f t="shared" si="12"/>
        <v>0.013194444444444446</v>
      </c>
      <c r="E8" s="2">
        <f t="shared" si="12"/>
        <v>0.013541666666666667</v>
      </c>
      <c r="F8" s="2">
        <f t="shared" si="12"/>
        <v>0.013888888888888892</v>
      </c>
      <c r="G8" s="2">
        <f t="shared" si="12"/>
        <v>0.01423611111111111</v>
      </c>
      <c r="H8" s="2">
        <f t="shared" si="12"/>
        <v>0.014583333333333334</v>
      </c>
      <c r="I8" s="2">
        <f t="shared" si="12"/>
        <v>0.014930555555555556</v>
      </c>
      <c r="J8" s="2">
        <f t="shared" si="12"/>
        <v>0.015277777777777776</v>
      </c>
      <c r="K8" s="2">
        <f t="shared" si="12"/>
        <v>0.015625</v>
      </c>
      <c r="L8" s="2">
        <f aca="true" t="shared" si="13" ref="L8:S8">L3*6</f>
        <v>0.015972222222222224</v>
      </c>
      <c r="M8" s="2">
        <f t="shared" si="13"/>
        <v>0.016319444444444445</v>
      </c>
      <c r="N8" s="2">
        <f t="shared" si="13"/>
        <v>0.016666666666666666</v>
      </c>
      <c r="O8" s="1">
        <v>6</v>
      </c>
      <c r="P8" s="1">
        <v>6</v>
      </c>
      <c r="Q8" s="2">
        <f t="shared" si="13"/>
        <v>0.021180555555555553</v>
      </c>
      <c r="R8" s="2">
        <f t="shared" si="13"/>
        <v>0.021527777777777778</v>
      </c>
      <c r="S8" s="2">
        <f t="shared" si="13"/>
        <v>0.021875</v>
      </c>
      <c r="T8" s="2">
        <f aca="true" t="shared" si="14" ref="T8:AB8">T3*6</f>
        <v>0.02222222222222222</v>
      </c>
      <c r="U8" s="2">
        <f t="shared" si="14"/>
        <v>0.022569444444444444</v>
      </c>
      <c r="V8" s="2">
        <f t="shared" si="14"/>
        <v>0.022916666666666665</v>
      </c>
      <c r="W8" s="2">
        <f t="shared" si="14"/>
        <v>0.023263888888888886</v>
      </c>
      <c r="X8" s="2">
        <f t="shared" si="14"/>
        <v>0.023611111111111114</v>
      </c>
      <c r="Y8" s="2">
        <f t="shared" si="14"/>
        <v>0.02395833333333334</v>
      </c>
      <c r="Z8" s="2">
        <f t="shared" si="14"/>
        <v>0.024305555555555552</v>
      </c>
      <c r="AA8" s="2">
        <f t="shared" si="14"/>
        <v>0.02465277777777778</v>
      </c>
      <c r="AB8" s="4">
        <f t="shared" si="14"/>
        <v>0.025</v>
      </c>
      <c r="AC8" s="1">
        <v>6</v>
      </c>
      <c r="AD8" s="6"/>
    </row>
    <row r="9" spans="1:30" ht="15.75">
      <c r="A9" s="1">
        <v>7</v>
      </c>
      <c r="B9" s="2">
        <f aca="true" t="shared" si="15" ref="B9:K9">B3*7</f>
        <v>0.014583333333333334</v>
      </c>
      <c r="C9" s="2">
        <f t="shared" si="15"/>
        <v>0.014988425925925926</v>
      </c>
      <c r="D9" s="2">
        <f t="shared" si="15"/>
        <v>0.01539351851851852</v>
      </c>
      <c r="E9" s="2">
        <f t="shared" si="15"/>
        <v>0.015798611111111114</v>
      </c>
      <c r="F9" s="2">
        <f t="shared" si="15"/>
        <v>0.016203703703703706</v>
      </c>
      <c r="G9" s="2">
        <f t="shared" si="15"/>
        <v>0.016608796296296295</v>
      </c>
      <c r="H9" s="2">
        <f t="shared" si="15"/>
        <v>0.01701388888888889</v>
      </c>
      <c r="I9" s="2">
        <f t="shared" si="15"/>
        <v>0.017418981481481483</v>
      </c>
      <c r="J9" s="2">
        <f t="shared" si="15"/>
        <v>0.017824074074074072</v>
      </c>
      <c r="K9" s="2">
        <f t="shared" si="15"/>
        <v>0.018229166666666664</v>
      </c>
      <c r="L9" s="2">
        <f aca="true" t="shared" si="16" ref="L9:S9">L3*7</f>
        <v>0.01863425925925926</v>
      </c>
      <c r="M9" s="2">
        <f t="shared" si="16"/>
        <v>0.019039351851851852</v>
      </c>
      <c r="N9" s="2">
        <f t="shared" si="16"/>
        <v>0.019444444444444445</v>
      </c>
      <c r="O9" s="1">
        <v>7</v>
      </c>
      <c r="P9" s="1">
        <v>7</v>
      </c>
      <c r="Q9" s="2">
        <f t="shared" si="16"/>
        <v>0.024710648148148145</v>
      </c>
      <c r="R9" s="2">
        <f t="shared" si="16"/>
        <v>0.02511574074074074</v>
      </c>
      <c r="S9" s="2">
        <f t="shared" si="16"/>
        <v>0.02552083333333333</v>
      </c>
      <c r="T9" s="2">
        <f aca="true" t="shared" si="17" ref="T9:AB9">T3*7</f>
        <v>0.025925925925925925</v>
      </c>
      <c r="U9" s="2">
        <f t="shared" si="17"/>
        <v>0.026331018518518517</v>
      </c>
      <c r="V9" s="2">
        <f t="shared" si="17"/>
        <v>0.02673611111111111</v>
      </c>
      <c r="W9" s="2">
        <f t="shared" si="17"/>
        <v>0.027141203703703702</v>
      </c>
      <c r="X9" s="2">
        <f t="shared" si="17"/>
        <v>0.027546296296296298</v>
      </c>
      <c r="Y9" s="2">
        <f t="shared" si="17"/>
        <v>0.027951388888888894</v>
      </c>
      <c r="Z9" s="2">
        <f t="shared" si="17"/>
        <v>0.02835648148148148</v>
      </c>
      <c r="AA9" s="2">
        <f t="shared" si="17"/>
        <v>0.02876157407407408</v>
      </c>
      <c r="AB9" s="4">
        <f t="shared" si="17"/>
        <v>0.029166666666666667</v>
      </c>
      <c r="AC9" s="1">
        <v>7</v>
      </c>
      <c r="AD9" s="6"/>
    </row>
    <row r="10" spans="1:30" ht="15.75">
      <c r="A10" s="1">
        <v>8</v>
      </c>
      <c r="B10" s="2">
        <f aca="true" t="shared" si="18" ref="B10:K10">B3*8</f>
        <v>0.016666666666666666</v>
      </c>
      <c r="C10" s="2">
        <f t="shared" si="18"/>
        <v>0.01712962962962963</v>
      </c>
      <c r="D10" s="2">
        <f t="shared" si="18"/>
        <v>0.017592592592592594</v>
      </c>
      <c r="E10" s="2">
        <f t="shared" si="18"/>
        <v>0.018055555555555557</v>
      </c>
      <c r="F10" s="2">
        <f t="shared" si="18"/>
        <v>0.01851851851851852</v>
      </c>
      <c r="G10" s="2">
        <f t="shared" si="18"/>
        <v>0.01898148148148148</v>
      </c>
      <c r="H10" s="2">
        <f t="shared" si="18"/>
        <v>0.019444444444444445</v>
      </c>
      <c r="I10" s="2">
        <f t="shared" si="18"/>
        <v>0.01990740740740741</v>
      </c>
      <c r="J10" s="2">
        <f t="shared" si="18"/>
        <v>0.02037037037037037</v>
      </c>
      <c r="K10" s="2">
        <f t="shared" si="18"/>
        <v>0.020833333333333332</v>
      </c>
      <c r="L10" s="2">
        <f aca="true" t="shared" si="19" ref="L10:S10">L3*8</f>
        <v>0.0212962962962963</v>
      </c>
      <c r="M10" s="2">
        <f t="shared" si="19"/>
        <v>0.02175925925925926</v>
      </c>
      <c r="N10" s="2">
        <f t="shared" si="19"/>
        <v>0.022222222222222223</v>
      </c>
      <c r="O10" s="1">
        <v>8</v>
      </c>
      <c r="P10" s="1">
        <v>8</v>
      </c>
      <c r="Q10" s="2">
        <f t="shared" si="19"/>
        <v>0.028240740740740736</v>
      </c>
      <c r="R10" s="2">
        <f t="shared" si="19"/>
        <v>0.028703703703703703</v>
      </c>
      <c r="S10" s="2">
        <f t="shared" si="19"/>
        <v>0.029166666666666664</v>
      </c>
      <c r="T10" s="2">
        <f aca="true" t="shared" si="20" ref="T10:AB10">T3*8</f>
        <v>0.029629629629629627</v>
      </c>
      <c r="U10" s="2">
        <f t="shared" si="20"/>
        <v>0.03009259259259259</v>
      </c>
      <c r="V10" s="2">
        <f t="shared" si="20"/>
        <v>0.030555555555555555</v>
      </c>
      <c r="W10" s="2">
        <f t="shared" si="20"/>
        <v>0.031018518518518515</v>
      </c>
      <c r="X10" s="2">
        <f t="shared" si="20"/>
        <v>0.031481481481481485</v>
      </c>
      <c r="Y10" s="2">
        <f t="shared" si="20"/>
        <v>0.03194444444444445</v>
      </c>
      <c r="Z10" s="2">
        <f t="shared" si="20"/>
        <v>0.032407407407407406</v>
      </c>
      <c r="AA10" s="2">
        <f t="shared" si="20"/>
        <v>0.032870370370370376</v>
      </c>
      <c r="AB10" s="4">
        <f t="shared" si="20"/>
        <v>0.03333333333333333</v>
      </c>
      <c r="AC10" s="1">
        <v>8</v>
      </c>
      <c r="AD10" s="6"/>
    </row>
    <row r="11" spans="1:30" ht="15.75">
      <c r="A11" s="1">
        <v>9</v>
      </c>
      <c r="B11" s="2">
        <f aca="true" t="shared" si="21" ref="B11:K11">B3*9</f>
        <v>0.01875</v>
      </c>
      <c r="C11" s="2">
        <f t="shared" si="21"/>
        <v>0.019270833333333334</v>
      </c>
      <c r="D11" s="2">
        <f t="shared" si="21"/>
        <v>0.01979166666666667</v>
      </c>
      <c r="E11" s="2">
        <f t="shared" si="21"/>
        <v>0.0203125</v>
      </c>
      <c r="F11" s="2">
        <f t="shared" si="21"/>
        <v>0.020833333333333336</v>
      </c>
      <c r="G11" s="2">
        <f t="shared" si="21"/>
        <v>0.021354166666666667</v>
      </c>
      <c r="H11" s="2">
        <f t="shared" si="21"/>
        <v>0.021875</v>
      </c>
      <c r="I11" s="2">
        <f t="shared" si="21"/>
        <v>0.022395833333333334</v>
      </c>
      <c r="J11" s="2">
        <f t="shared" si="21"/>
        <v>0.022916666666666665</v>
      </c>
      <c r="K11" s="2">
        <f t="shared" si="21"/>
        <v>0.0234375</v>
      </c>
      <c r="L11" s="2">
        <f aca="true" t="shared" si="22" ref="L11:S11">L3*9</f>
        <v>0.02395833333333334</v>
      </c>
      <c r="M11" s="2">
        <f t="shared" si="22"/>
        <v>0.024479166666666666</v>
      </c>
      <c r="N11" s="2">
        <f t="shared" si="22"/>
        <v>0.025</v>
      </c>
      <c r="O11" s="1">
        <v>9</v>
      </c>
      <c r="P11" s="1">
        <v>9</v>
      </c>
      <c r="Q11" s="2">
        <f t="shared" si="22"/>
        <v>0.03177083333333333</v>
      </c>
      <c r="R11" s="2">
        <f t="shared" si="22"/>
        <v>0.03229166666666666</v>
      </c>
      <c r="S11" s="2">
        <f t="shared" si="22"/>
        <v>0.032812499999999994</v>
      </c>
      <c r="T11" s="2">
        <f aca="true" t="shared" si="23" ref="T11:AB11">T3*9</f>
        <v>0.03333333333333333</v>
      </c>
      <c r="U11" s="2">
        <f t="shared" si="23"/>
        <v>0.033854166666666664</v>
      </c>
      <c r="V11" s="2">
        <f t="shared" si="23"/>
        <v>0.034374999999999996</v>
      </c>
      <c r="W11" s="2">
        <f t="shared" si="23"/>
        <v>0.03489583333333333</v>
      </c>
      <c r="X11" s="2">
        <f t="shared" si="23"/>
        <v>0.03541666666666667</v>
      </c>
      <c r="Y11" s="2">
        <f t="shared" si="23"/>
        <v>0.035937500000000004</v>
      </c>
      <c r="Z11" s="2">
        <f t="shared" si="23"/>
        <v>0.03645833333333333</v>
      </c>
      <c r="AA11" s="2">
        <f t="shared" si="23"/>
        <v>0.036979166666666674</v>
      </c>
      <c r="AB11" s="4">
        <f t="shared" si="23"/>
        <v>0.0375</v>
      </c>
      <c r="AC11" s="1">
        <v>9</v>
      </c>
      <c r="AD11" s="6"/>
    </row>
    <row r="12" spans="1:30" s="21" customFormat="1" ht="18.75">
      <c r="A12" s="3">
        <v>10</v>
      </c>
      <c r="B12" s="18">
        <f aca="true" t="shared" si="24" ref="B12:K12">B3*10</f>
        <v>0.020833333333333332</v>
      </c>
      <c r="C12" s="18">
        <f t="shared" si="24"/>
        <v>0.02141203703703704</v>
      </c>
      <c r="D12" s="18">
        <f t="shared" si="24"/>
        <v>0.02199074074074074</v>
      </c>
      <c r="E12" s="18">
        <f t="shared" si="24"/>
        <v>0.022569444444444448</v>
      </c>
      <c r="F12" s="18">
        <f t="shared" si="24"/>
        <v>0.02314814814814815</v>
      </c>
      <c r="G12" s="18">
        <f t="shared" si="24"/>
        <v>0.023726851851851853</v>
      </c>
      <c r="H12" s="18">
        <f t="shared" si="24"/>
        <v>0.024305555555555556</v>
      </c>
      <c r="I12" s="18">
        <f t="shared" si="24"/>
        <v>0.02488425925925926</v>
      </c>
      <c r="J12" s="18">
        <f t="shared" si="24"/>
        <v>0.02546296296296296</v>
      </c>
      <c r="K12" s="18">
        <f t="shared" si="24"/>
        <v>0.026041666666666664</v>
      </c>
      <c r="L12" s="18">
        <f aca="true" t="shared" si="25" ref="L12:S12">L3*10</f>
        <v>0.026620370370370374</v>
      </c>
      <c r="M12" s="18">
        <f t="shared" si="25"/>
        <v>0.027199074074074073</v>
      </c>
      <c r="N12" s="18">
        <f t="shared" si="25"/>
        <v>0.02777777777777778</v>
      </c>
      <c r="O12" s="3">
        <v>10</v>
      </c>
      <c r="P12" s="3">
        <v>10</v>
      </c>
      <c r="Q12" s="18">
        <f t="shared" si="25"/>
        <v>0.03530092592592592</v>
      </c>
      <c r="R12" s="18">
        <f t="shared" si="25"/>
        <v>0.03587962962962963</v>
      </c>
      <c r="S12" s="18">
        <f t="shared" si="25"/>
        <v>0.03645833333333333</v>
      </c>
      <c r="T12" s="18">
        <f aca="true" t="shared" si="26" ref="T12:AB12">T3*10</f>
        <v>0.037037037037037035</v>
      </c>
      <c r="U12" s="18">
        <f t="shared" si="26"/>
        <v>0.03761574074074074</v>
      </c>
      <c r="V12" s="18">
        <f t="shared" si="26"/>
        <v>0.03819444444444444</v>
      </c>
      <c r="W12" s="18">
        <f t="shared" si="26"/>
        <v>0.03877314814814814</v>
      </c>
      <c r="X12" s="18">
        <f t="shared" si="26"/>
        <v>0.03935185185185186</v>
      </c>
      <c r="Y12" s="18">
        <f t="shared" si="26"/>
        <v>0.03993055555555556</v>
      </c>
      <c r="Z12" s="18">
        <f t="shared" si="26"/>
        <v>0.04050925925925926</v>
      </c>
      <c r="AA12" s="18">
        <f t="shared" si="26"/>
        <v>0.04108796296296297</v>
      </c>
      <c r="AB12" s="19">
        <f t="shared" si="26"/>
        <v>0.041666666666666664</v>
      </c>
      <c r="AC12" s="3">
        <v>10</v>
      </c>
      <c r="AD12" s="20"/>
    </row>
    <row r="13" spans="1:30" ht="15.75">
      <c r="A13" s="1">
        <v>11</v>
      </c>
      <c r="B13" s="2">
        <f aca="true" t="shared" si="27" ref="B13:K13">B3*11</f>
        <v>0.022916666666666665</v>
      </c>
      <c r="C13" s="2">
        <f t="shared" si="27"/>
        <v>0.023553240740740743</v>
      </c>
      <c r="D13" s="2">
        <f t="shared" si="27"/>
        <v>0.024189814814814817</v>
      </c>
      <c r="E13" s="2">
        <f t="shared" si="27"/>
        <v>0.02482638888888889</v>
      </c>
      <c r="F13" s="2">
        <f t="shared" si="27"/>
        <v>0.025462962962962965</v>
      </c>
      <c r="G13" s="2">
        <f t="shared" si="27"/>
        <v>0.026099537037037036</v>
      </c>
      <c r="H13" s="2">
        <f t="shared" si="27"/>
        <v>0.026736111111111113</v>
      </c>
      <c r="I13" s="2">
        <f t="shared" si="27"/>
        <v>0.027372685185185187</v>
      </c>
      <c r="J13" s="2">
        <f t="shared" si="27"/>
        <v>0.028009259259259258</v>
      </c>
      <c r="K13" s="2">
        <f t="shared" si="27"/>
        <v>0.028645833333333332</v>
      </c>
      <c r="L13" s="2">
        <f aca="true" t="shared" si="28" ref="L13:S13">L3*11</f>
        <v>0.02928240740740741</v>
      </c>
      <c r="M13" s="2">
        <f t="shared" si="28"/>
        <v>0.02991898148148148</v>
      </c>
      <c r="N13" s="2">
        <f t="shared" si="28"/>
        <v>0.030555555555555558</v>
      </c>
      <c r="O13" s="1">
        <v>11</v>
      </c>
      <c r="P13" s="1">
        <v>11</v>
      </c>
      <c r="Q13" s="2">
        <f t="shared" si="28"/>
        <v>0.038831018518518515</v>
      </c>
      <c r="R13" s="2">
        <f t="shared" si="28"/>
        <v>0.039467592592592596</v>
      </c>
      <c r="S13" s="2">
        <f t="shared" si="28"/>
        <v>0.04010416666666666</v>
      </c>
      <c r="T13" s="2">
        <f aca="true" t="shared" si="29" ref="T13:AB13">T3*11</f>
        <v>0.04074074074074074</v>
      </c>
      <c r="U13" s="2">
        <f t="shared" si="29"/>
        <v>0.04137731481481481</v>
      </c>
      <c r="V13" s="2">
        <f t="shared" si="29"/>
        <v>0.042013888888888885</v>
      </c>
      <c r="W13" s="2">
        <f t="shared" si="29"/>
        <v>0.04265046296296296</v>
      </c>
      <c r="X13" s="2">
        <f t="shared" si="29"/>
        <v>0.04328703703703704</v>
      </c>
      <c r="Y13" s="2">
        <f t="shared" si="29"/>
        <v>0.043923611111111115</v>
      </c>
      <c r="Z13" s="2">
        <f t="shared" si="29"/>
        <v>0.04456018518518518</v>
      </c>
      <c r="AA13" s="2">
        <f t="shared" si="29"/>
        <v>0.04519675925925927</v>
      </c>
      <c r="AB13" s="4">
        <f t="shared" si="29"/>
        <v>0.04583333333333333</v>
      </c>
      <c r="AC13" s="1">
        <v>11</v>
      </c>
      <c r="AD13" s="6"/>
    </row>
    <row r="14" spans="1:30" ht="15.75">
      <c r="A14" s="1">
        <v>12</v>
      </c>
      <c r="B14" s="2">
        <f aca="true" t="shared" si="30" ref="B14:K14">B3*12</f>
        <v>0.025</v>
      </c>
      <c r="C14" s="2">
        <f t="shared" si="30"/>
        <v>0.025694444444444443</v>
      </c>
      <c r="D14" s="2">
        <f t="shared" si="30"/>
        <v>0.026388888888888892</v>
      </c>
      <c r="E14" s="2">
        <f t="shared" si="30"/>
        <v>0.027083333333333334</v>
      </c>
      <c r="F14" s="2">
        <f t="shared" si="30"/>
        <v>0.027777777777777783</v>
      </c>
      <c r="G14" s="2">
        <f t="shared" si="30"/>
        <v>0.02847222222222222</v>
      </c>
      <c r="H14" s="2">
        <f t="shared" si="30"/>
        <v>0.029166666666666667</v>
      </c>
      <c r="I14" s="2">
        <f t="shared" si="30"/>
        <v>0.029861111111111113</v>
      </c>
      <c r="J14" s="2">
        <f t="shared" si="30"/>
        <v>0.03055555555555555</v>
      </c>
      <c r="K14" s="2">
        <f t="shared" si="30"/>
        <v>0.03125</v>
      </c>
      <c r="L14" s="2">
        <f aca="true" t="shared" si="31" ref="L14:S14">L3*12</f>
        <v>0.03194444444444445</v>
      </c>
      <c r="M14" s="2">
        <f t="shared" si="31"/>
        <v>0.03263888888888889</v>
      </c>
      <c r="N14" s="2">
        <f t="shared" si="31"/>
        <v>0.03333333333333333</v>
      </c>
      <c r="O14" s="1">
        <v>12</v>
      </c>
      <c r="P14" s="1">
        <v>12</v>
      </c>
      <c r="Q14" s="2">
        <f t="shared" si="31"/>
        <v>0.042361111111111106</v>
      </c>
      <c r="R14" s="2">
        <f t="shared" si="31"/>
        <v>0.043055555555555555</v>
      </c>
      <c r="S14" s="2">
        <f t="shared" si="31"/>
        <v>0.04375</v>
      </c>
      <c r="T14" s="2">
        <f aca="true" t="shared" si="32" ref="T14:AB14">T3*12</f>
        <v>0.04444444444444444</v>
      </c>
      <c r="U14" s="2">
        <f t="shared" si="32"/>
        <v>0.04513888888888889</v>
      </c>
      <c r="V14" s="2">
        <f t="shared" si="32"/>
        <v>0.04583333333333333</v>
      </c>
      <c r="W14" s="2">
        <f t="shared" si="32"/>
        <v>0.04652777777777777</v>
      </c>
      <c r="X14" s="2">
        <f t="shared" si="32"/>
        <v>0.04722222222222223</v>
      </c>
      <c r="Y14" s="2">
        <f t="shared" si="32"/>
        <v>0.04791666666666668</v>
      </c>
      <c r="Z14" s="2">
        <f t="shared" si="32"/>
        <v>0.048611111111111105</v>
      </c>
      <c r="AA14" s="2">
        <f t="shared" si="32"/>
        <v>0.04930555555555556</v>
      </c>
      <c r="AB14" s="4">
        <f t="shared" si="32"/>
        <v>0.05</v>
      </c>
      <c r="AC14" s="1">
        <v>12</v>
      </c>
      <c r="AD14" s="6"/>
    </row>
    <row r="15" spans="1:30" ht="15.75">
      <c r="A15" s="1">
        <v>13</v>
      </c>
      <c r="B15" s="2">
        <f aca="true" t="shared" si="33" ref="B15:K15">B3*13</f>
        <v>0.027083333333333334</v>
      </c>
      <c r="C15" s="2">
        <f t="shared" si="33"/>
        <v>0.027835648148148148</v>
      </c>
      <c r="D15" s="2">
        <f t="shared" si="33"/>
        <v>0.028587962962962964</v>
      </c>
      <c r="E15" s="2">
        <f t="shared" si="33"/>
        <v>0.02934027777777778</v>
      </c>
      <c r="F15" s="2">
        <f t="shared" si="33"/>
        <v>0.030092592592592598</v>
      </c>
      <c r="G15" s="2">
        <f t="shared" si="33"/>
        <v>0.030844907407407408</v>
      </c>
      <c r="H15" s="2">
        <f t="shared" si="33"/>
        <v>0.03159722222222222</v>
      </c>
      <c r="I15" s="2">
        <f t="shared" si="33"/>
        <v>0.03234953703703704</v>
      </c>
      <c r="J15" s="2">
        <f t="shared" si="33"/>
        <v>0.03310185185185185</v>
      </c>
      <c r="K15" s="2">
        <f t="shared" si="33"/>
        <v>0.033854166666666664</v>
      </c>
      <c r="L15" s="2">
        <f aca="true" t="shared" si="34" ref="L15:S15">L3*13</f>
        <v>0.03460648148148149</v>
      </c>
      <c r="M15" s="2">
        <f t="shared" si="34"/>
        <v>0.0353587962962963</v>
      </c>
      <c r="N15" s="2">
        <f t="shared" si="34"/>
        <v>0.036111111111111115</v>
      </c>
      <c r="O15" s="1">
        <v>13</v>
      </c>
      <c r="P15" s="1">
        <v>13</v>
      </c>
      <c r="Q15" s="2">
        <f t="shared" si="34"/>
        <v>0.0458912037037037</v>
      </c>
      <c r="R15" s="2">
        <f t="shared" si="34"/>
        <v>0.046643518518518515</v>
      </c>
      <c r="S15" s="2">
        <f t="shared" si="34"/>
        <v>0.04739583333333333</v>
      </c>
      <c r="T15" s="2">
        <f aca="true" t="shared" si="35" ref="T15:AB15">T3*13</f>
        <v>0.04814814814814814</v>
      </c>
      <c r="U15" s="2">
        <f t="shared" si="35"/>
        <v>0.04890046296296296</v>
      </c>
      <c r="V15" s="2">
        <f t="shared" si="35"/>
        <v>0.049652777777777775</v>
      </c>
      <c r="W15" s="2">
        <f t="shared" si="35"/>
        <v>0.050405092592592585</v>
      </c>
      <c r="X15" s="2">
        <f t="shared" si="35"/>
        <v>0.051157407407407415</v>
      </c>
      <c r="Y15" s="2">
        <f t="shared" si="35"/>
        <v>0.05190972222222223</v>
      </c>
      <c r="Z15" s="2">
        <f t="shared" si="35"/>
        <v>0.052662037037037035</v>
      </c>
      <c r="AA15" s="2">
        <f t="shared" si="35"/>
        <v>0.05341435185185186</v>
      </c>
      <c r="AB15" s="4">
        <f t="shared" si="35"/>
        <v>0.05416666666666667</v>
      </c>
      <c r="AC15" s="1">
        <v>13</v>
      </c>
      <c r="AD15" s="6"/>
    </row>
    <row r="16" spans="1:30" ht="15.75">
      <c r="A16" s="1">
        <v>14</v>
      </c>
      <c r="B16" s="2">
        <f aca="true" t="shared" si="36" ref="B16:K16">B3*14</f>
        <v>0.029166666666666667</v>
      </c>
      <c r="C16" s="2">
        <f t="shared" si="36"/>
        <v>0.029976851851851852</v>
      </c>
      <c r="D16" s="2">
        <f t="shared" si="36"/>
        <v>0.03078703703703704</v>
      </c>
      <c r="E16" s="2">
        <f t="shared" si="36"/>
        <v>0.03159722222222223</v>
      </c>
      <c r="F16" s="2">
        <f t="shared" si="36"/>
        <v>0.03240740740740741</v>
      </c>
      <c r="G16" s="2">
        <f t="shared" si="36"/>
        <v>0.03321759259259259</v>
      </c>
      <c r="H16" s="2">
        <f t="shared" si="36"/>
        <v>0.03402777777777778</v>
      </c>
      <c r="I16" s="2">
        <f t="shared" si="36"/>
        <v>0.034837962962962966</v>
      </c>
      <c r="J16" s="2">
        <f t="shared" si="36"/>
        <v>0.035648148148148144</v>
      </c>
      <c r="K16" s="2">
        <f t="shared" si="36"/>
        <v>0.03645833333333333</v>
      </c>
      <c r="L16" s="2">
        <f aca="true" t="shared" si="37" ref="L16:S16">L3*14</f>
        <v>0.03726851851851852</v>
      </c>
      <c r="M16" s="2">
        <f t="shared" si="37"/>
        <v>0.038078703703703705</v>
      </c>
      <c r="N16" s="2">
        <f t="shared" si="37"/>
        <v>0.03888888888888889</v>
      </c>
      <c r="O16" s="1">
        <v>14</v>
      </c>
      <c r="P16" s="1">
        <v>14</v>
      </c>
      <c r="Q16" s="2">
        <f t="shared" si="37"/>
        <v>0.04942129629629629</v>
      </c>
      <c r="R16" s="2">
        <f t="shared" si="37"/>
        <v>0.05023148148148148</v>
      </c>
      <c r="S16" s="2">
        <f t="shared" si="37"/>
        <v>0.05104166666666666</v>
      </c>
      <c r="T16" s="2">
        <f aca="true" t="shared" si="38" ref="T16:AB16">T3*14</f>
        <v>0.05185185185185185</v>
      </c>
      <c r="U16" s="2">
        <f t="shared" si="38"/>
        <v>0.052662037037037035</v>
      </c>
      <c r="V16" s="2">
        <f t="shared" si="38"/>
        <v>0.05347222222222222</v>
      </c>
      <c r="W16" s="2">
        <f t="shared" si="38"/>
        <v>0.054282407407407404</v>
      </c>
      <c r="X16" s="2">
        <f t="shared" si="38"/>
        <v>0.055092592592592596</v>
      </c>
      <c r="Y16" s="2">
        <f t="shared" si="38"/>
        <v>0.05590277777777779</v>
      </c>
      <c r="Z16" s="2">
        <f t="shared" si="38"/>
        <v>0.05671296296296296</v>
      </c>
      <c r="AA16" s="2">
        <f t="shared" si="38"/>
        <v>0.05752314814814816</v>
      </c>
      <c r="AB16" s="4">
        <f t="shared" si="38"/>
        <v>0.058333333333333334</v>
      </c>
      <c r="AC16" s="1">
        <v>14</v>
      </c>
      <c r="AD16" s="6"/>
    </row>
    <row r="17" spans="1:30" s="21" customFormat="1" ht="15.75">
      <c r="A17" s="15">
        <v>15</v>
      </c>
      <c r="B17" s="18">
        <f aca="true" t="shared" si="39" ref="B17:K17">B3*15</f>
        <v>0.03125</v>
      </c>
      <c r="C17" s="18">
        <f t="shared" si="39"/>
        <v>0.03211805555555556</v>
      </c>
      <c r="D17" s="18">
        <f t="shared" si="39"/>
        <v>0.03298611111111111</v>
      </c>
      <c r="E17" s="18">
        <f t="shared" si="39"/>
        <v>0.03385416666666667</v>
      </c>
      <c r="F17" s="18">
        <f t="shared" si="39"/>
        <v>0.034722222222222224</v>
      </c>
      <c r="G17" s="18">
        <f t="shared" si="39"/>
        <v>0.035590277777777776</v>
      </c>
      <c r="H17" s="18">
        <f t="shared" si="39"/>
        <v>0.036458333333333336</v>
      </c>
      <c r="I17" s="18">
        <f t="shared" si="39"/>
        <v>0.03732638888888889</v>
      </c>
      <c r="J17" s="18">
        <f t="shared" si="39"/>
        <v>0.03819444444444444</v>
      </c>
      <c r="K17" s="18">
        <f t="shared" si="39"/>
        <v>0.0390625</v>
      </c>
      <c r="L17" s="18">
        <f aca="true" t="shared" si="40" ref="L17:S17">L3*15</f>
        <v>0.03993055555555556</v>
      </c>
      <c r="M17" s="18">
        <f t="shared" si="40"/>
        <v>0.04079861111111111</v>
      </c>
      <c r="N17" s="18">
        <f t="shared" si="40"/>
        <v>0.04166666666666667</v>
      </c>
      <c r="O17" s="15">
        <v>15</v>
      </c>
      <c r="P17" s="15">
        <v>15</v>
      </c>
      <c r="Q17" s="18">
        <f t="shared" si="40"/>
        <v>0.05295138888888888</v>
      </c>
      <c r="R17" s="18">
        <f t="shared" si="40"/>
        <v>0.05381944444444445</v>
      </c>
      <c r="S17" s="18">
        <f t="shared" si="40"/>
        <v>0.05468749999999999</v>
      </c>
      <c r="T17" s="18">
        <f aca="true" t="shared" si="41" ref="T17:AB17">T3*15</f>
        <v>0.05555555555555555</v>
      </c>
      <c r="U17" s="18">
        <f t="shared" si="41"/>
        <v>0.056423611111111105</v>
      </c>
      <c r="V17" s="18">
        <f t="shared" si="41"/>
        <v>0.057291666666666664</v>
      </c>
      <c r="W17" s="18">
        <f t="shared" si="41"/>
        <v>0.05815972222222222</v>
      </c>
      <c r="X17" s="18">
        <f t="shared" si="41"/>
        <v>0.05902777777777778</v>
      </c>
      <c r="Y17" s="18">
        <f t="shared" si="41"/>
        <v>0.05989583333333334</v>
      </c>
      <c r="Z17" s="18">
        <f t="shared" si="41"/>
        <v>0.06076388888888889</v>
      </c>
      <c r="AA17" s="18">
        <f t="shared" si="41"/>
        <v>0.061631944444444454</v>
      </c>
      <c r="AB17" s="19">
        <f t="shared" si="41"/>
        <v>0.0625</v>
      </c>
      <c r="AC17" s="15">
        <v>15</v>
      </c>
      <c r="AD17" s="20"/>
    </row>
    <row r="18" spans="1:30" ht="15.75">
      <c r="A18" s="1">
        <v>16</v>
      </c>
      <c r="B18" s="2">
        <f aca="true" t="shared" si="42" ref="B18:K18">B3*16</f>
        <v>0.03333333333333333</v>
      </c>
      <c r="C18" s="2">
        <f t="shared" si="42"/>
        <v>0.03425925925925926</v>
      </c>
      <c r="D18" s="2">
        <f t="shared" si="42"/>
        <v>0.03518518518518519</v>
      </c>
      <c r="E18" s="2">
        <f t="shared" si="42"/>
        <v>0.036111111111111115</v>
      </c>
      <c r="F18" s="2">
        <f t="shared" si="42"/>
        <v>0.03703703703703704</v>
      </c>
      <c r="G18" s="2">
        <f t="shared" si="42"/>
        <v>0.03796296296296296</v>
      </c>
      <c r="H18" s="2">
        <f t="shared" si="42"/>
        <v>0.03888888888888889</v>
      </c>
      <c r="I18" s="2">
        <f t="shared" si="42"/>
        <v>0.03981481481481482</v>
      </c>
      <c r="J18" s="2">
        <f t="shared" si="42"/>
        <v>0.04074074074074074</v>
      </c>
      <c r="K18" s="2">
        <f t="shared" si="42"/>
        <v>0.041666666666666664</v>
      </c>
      <c r="L18" s="2">
        <f aca="true" t="shared" si="43" ref="L18:S18">L3*16</f>
        <v>0.0425925925925926</v>
      </c>
      <c r="M18" s="2">
        <f t="shared" si="43"/>
        <v>0.04351851851851852</v>
      </c>
      <c r="N18" s="2">
        <f t="shared" si="43"/>
        <v>0.044444444444444446</v>
      </c>
      <c r="O18" s="1">
        <v>16</v>
      </c>
      <c r="P18" s="1">
        <v>16</v>
      </c>
      <c r="Q18" s="2">
        <f t="shared" si="43"/>
        <v>0.05648148148148147</v>
      </c>
      <c r="R18" s="2">
        <f t="shared" si="43"/>
        <v>0.05740740740740741</v>
      </c>
      <c r="S18" s="2">
        <f t="shared" si="43"/>
        <v>0.05833333333333333</v>
      </c>
      <c r="T18" s="2">
        <f aca="true" t="shared" si="44" ref="T18:AB18">T3*16</f>
        <v>0.059259259259259255</v>
      </c>
      <c r="U18" s="2">
        <f t="shared" si="44"/>
        <v>0.06018518518518518</v>
      </c>
      <c r="V18" s="2">
        <f t="shared" si="44"/>
        <v>0.06111111111111111</v>
      </c>
      <c r="W18" s="2">
        <f t="shared" si="44"/>
        <v>0.06203703703703703</v>
      </c>
      <c r="X18" s="2">
        <f t="shared" si="44"/>
        <v>0.06296296296296297</v>
      </c>
      <c r="Y18" s="2">
        <f t="shared" si="44"/>
        <v>0.0638888888888889</v>
      </c>
      <c r="Z18" s="2">
        <f t="shared" si="44"/>
        <v>0.06481481481481481</v>
      </c>
      <c r="AA18" s="2">
        <f t="shared" si="44"/>
        <v>0.06574074074074075</v>
      </c>
      <c r="AB18" s="4">
        <f t="shared" si="44"/>
        <v>0.06666666666666667</v>
      </c>
      <c r="AC18" s="1">
        <v>16</v>
      </c>
      <c r="AD18" s="6"/>
    </row>
    <row r="19" spans="1:30" ht="15.75">
      <c r="A19" s="1">
        <v>17</v>
      </c>
      <c r="B19" s="2">
        <f aca="true" t="shared" si="45" ref="B19:K19">B3*17</f>
        <v>0.035416666666666666</v>
      </c>
      <c r="C19" s="2">
        <f t="shared" si="45"/>
        <v>0.03640046296296296</v>
      </c>
      <c r="D19" s="2">
        <f t="shared" si="45"/>
        <v>0.03738425925925926</v>
      </c>
      <c r="E19" s="2">
        <f t="shared" si="45"/>
        <v>0.03836805555555556</v>
      </c>
      <c r="F19" s="2">
        <f t="shared" si="45"/>
        <v>0.03935185185185186</v>
      </c>
      <c r="G19" s="2">
        <f t="shared" si="45"/>
        <v>0.04033564814814815</v>
      </c>
      <c r="H19" s="2">
        <f t="shared" si="45"/>
        <v>0.04131944444444444</v>
      </c>
      <c r="I19" s="2">
        <f t="shared" si="45"/>
        <v>0.042303240740740745</v>
      </c>
      <c r="J19" s="2">
        <f t="shared" si="45"/>
        <v>0.043287037037037034</v>
      </c>
      <c r="K19" s="2">
        <f t="shared" si="45"/>
        <v>0.04427083333333333</v>
      </c>
      <c r="L19" s="2">
        <f aca="true" t="shared" si="46" ref="L19:S19">L3*17</f>
        <v>0.04525462962962964</v>
      </c>
      <c r="M19" s="2">
        <f t="shared" si="46"/>
        <v>0.046238425925925926</v>
      </c>
      <c r="N19" s="2">
        <f t="shared" si="46"/>
        <v>0.04722222222222222</v>
      </c>
      <c r="O19" s="1">
        <v>17</v>
      </c>
      <c r="P19" s="1">
        <v>17</v>
      </c>
      <c r="Q19" s="2">
        <f t="shared" si="46"/>
        <v>0.060011574074074064</v>
      </c>
      <c r="R19" s="2">
        <f t="shared" si="46"/>
        <v>0.060995370370370366</v>
      </c>
      <c r="S19" s="2">
        <f t="shared" si="46"/>
        <v>0.06197916666666666</v>
      </c>
      <c r="T19" s="2">
        <f aca="true" t="shared" si="47" ref="T19:AB19">T3*17</f>
        <v>0.06296296296296296</v>
      </c>
      <c r="U19" s="2">
        <f t="shared" si="47"/>
        <v>0.06394675925925926</v>
      </c>
      <c r="V19" s="2">
        <f t="shared" si="47"/>
        <v>0.06493055555555555</v>
      </c>
      <c r="W19" s="2">
        <f t="shared" si="47"/>
        <v>0.06591435185185185</v>
      </c>
      <c r="X19" s="2">
        <f t="shared" si="47"/>
        <v>0.06689814814814815</v>
      </c>
      <c r="Y19" s="2">
        <f t="shared" si="47"/>
        <v>0.06788194444444445</v>
      </c>
      <c r="Z19" s="2">
        <f t="shared" si="47"/>
        <v>0.06886574074074074</v>
      </c>
      <c r="AA19" s="2">
        <f t="shared" si="47"/>
        <v>0.06984953703703704</v>
      </c>
      <c r="AB19" s="4">
        <f t="shared" si="47"/>
        <v>0.07083333333333333</v>
      </c>
      <c r="AC19" s="1">
        <v>17</v>
      </c>
      <c r="AD19" s="6"/>
    </row>
    <row r="20" spans="1:30" ht="15.75">
      <c r="A20" s="1">
        <v>18</v>
      </c>
      <c r="B20" s="2">
        <f aca="true" t="shared" si="48" ref="B20:K20">B3*18</f>
        <v>0.0375</v>
      </c>
      <c r="C20" s="2">
        <f t="shared" si="48"/>
        <v>0.03854166666666667</v>
      </c>
      <c r="D20" s="2">
        <f t="shared" si="48"/>
        <v>0.03958333333333334</v>
      </c>
      <c r="E20" s="2">
        <f t="shared" si="48"/>
        <v>0.040625</v>
      </c>
      <c r="F20" s="2">
        <f t="shared" si="48"/>
        <v>0.04166666666666667</v>
      </c>
      <c r="G20" s="2">
        <f t="shared" si="48"/>
        <v>0.042708333333333334</v>
      </c>
      <c r="H20" s="2">
        <f t="shared" si="48"/>
        <v>0.04375</v>
      </c>
      <c r="I20" s="2">
        <f t="shared" si="48"/>
        <v>0.04479166666666667</v>
      </c>
      <c r="J20" s="2">
        <f t="shared" si="48"/>
        <v>0.04583333333333333</v>
      </c>
      <c r="K20" s="2">
        <f t="shared" si="48"/>
        <v>0.046875</v>
      </c>
      <c r="L20" s="2">
        <f aca="true" t="shared" si="49" ref="L20:S20">L3*18</f>
        <v>0.04791666666666668</v>
      </c>
      <c r="M20" s="2">
        <f t="shared" si="49"/>
        <v>0.04895833333333333</v>
      </c>
      <c r="N20" s="2">
        <f t="shared" si="49"/>
        <v>0.05</v>
      </c>
      <c r="O20" s="1">
        <v>18</v>
      </c>
      <c r="P20" s="1">
        <v>18</v>
      </c>
      <c r="Q20" s="2">
        <f t="shared" si="49"/>
        <v>0.06354166666666666</v>
      </c>
      <c r="R20" s="2">
        <f t="shared" si="49"/>
        <v>0.06458333333333333</v>
      </c>
      <c r="S20" s="2">
        <f t="shared" si="49"/>
        <v>0.06562499999999999</v>
      </c>
      <c r="T20" s="2">
        <f aca="true" t="shared" si="50" ref="T20:AB20">T3*18</f>
        <v>0.06666666666666667</v>
      </c>
      <c r="U20" s="2">
        <f t="shared" si="50"/>
        <v>0.06770833333333333</v>
      </c>
      <c r="V20" s="2">
        <f t="shared" si="50"/>
        <v>0.06874999999999999</v>
      </c>
      <c r="W20" s="2">
        <f t="shared" si="50"/>
        <v>0.06979166666666665</v>
      </c>
      <c r="X20" s="2">
        <f t="shared" si="50"/>
        <v>0.07083333333333335</v>
      </c>
      <c r="Y20" s="2">
        <f t="shared" si="50"/>
        <v>0.07187500000000001</v>
      </c>
      <c r="Z20" s="2">
        <f t="shared" si="50"/>
        <v>0.07291666666666666</v>
      </c>
      <c r="AA20" s="2">
        <f t="shared" si="50"/>
        <v>0.07395833333333335</v>
      </c>
      <c r="AB20" s="4">
        <f t="shared" si="50"/>
        <v>0.075</v>
      </c>
      <c r="AC20" s="1">
        <v>18</v>
      </c>
      <c r="AD20" s="6"/>
    </row>
    <row r="21" spans="1:30" ht="15.75">
      <c r="A21" s="1">
        <v>19</v>
      </c>
      <c r="B21" s="2">
        <f aca="true" t="shared" si="51" ref="B21:K21">B3*19</f>
        <v>0.03958333333333333</v>
      </c>
      <c r="C21" s="2">
        <f t="shared" si="51"/>
        <v>0.04068287037037037</v>
      </c>
      <c r="D21" s="2">
        <f t="shared" si="51"/>
        <v>0.04178240740740741</v>
      </c>
      <c r="E21" s="2">
        <f t="shared" si="51"/>
        <v>0.04288194444444445</v>
      </c>
      <c r="F21" s="2">
        <f t="shared" si="51"/>
        <v>0.04398148148148149</v>
      </c>
      <c r="G21" s="2">
        <f t="shared" si="51"/>
        <v>0.04508101851851852</v>
      </c>
      <c r="H21" s="2">
        <f t="shared" si="51"/>
        <v>0.04618055555555556</v>
      </c>
      <c r="I21" s="2">
        <f t="shared" si="51"/>
        <v>0.047280092592592596</v>
      </c>
      <c r="J21" s="2">
        <f t="shared" si="51"/>
        <v>0.04837962962962963</v>
      </c>
      <c r="K21" s="2">
        <f t="shared" si="51"/>
        <v>0.049479166666666664</v>
      </c>
      <c r="L21" s="2">
        <f aca="true" t="shared" si="52" ref="L21:S21">L3*19</f>
        <v>0.05057870370370371</v>
      </c>
      <c r="M21" s="2">
        <f t="shared" si="52"/>
        <v>0.05167824074074074</v>
      </c>
      <c r="N21" s="2">
        <f t="shared" si="52"/>
        <v>0.05277777777777778</v>
      </c>
      <c r="O21" s="1">
        <v>19</v>
      </c>
      <c r="P21" s="1">
        <v>19</v>
      </c>
      <c r="Q21" s="2">
        <f t="shared" si="52"/>
        <v>0.06707175925925925</v>
      </c>
      <c r="R21" s="2">
        <f t="shared" si="52"/>
        <v>0.0681712962962963</v>
      </c>
      <c r="S21" s="2">
        <f t="shared" si="52"/>
        <v>0.06927083333333332</v>
      </c>
      <c r="T21" s="2">
        <f aca="true" t="shared" si="53" ref="T21:AB21">T3*19</f>
        <v>0.07037037037037036</v>
      </c>
      <c r="U21" s="2">
        <f t="shared" si="53"/>
        <v>0.0714699074074074</v>
      </c>
      <c r="V21" s="2">
        <f t="shared" si="53"/>
        <v>0.07256944444444444</v>
      </c>
      <c r="W21" s="2">
        <f t="shared" si="53"/>
        <v>0.07366898148148147</v>
      </c>
      <c r="X21" s="2">
        <f t="shared" si="53"/>
        <v>0.07476851851851853</v>
      </c>
      <c r="Y21" s="2">
        <f t="shared" si="53"/>
        <v>0.07586805555555556</v>
      </c>
      <c r="Z21" s="2">
        <f t="shared" si="53"/>
        <v>0.07696759259259259</v>
      </c>
      <c r="AA21" s="2">
        <f t="shared" si="53"/>
        <v>0.07806712962962964</v>
      </c>
      <c r="AB21" s="4">
        <f t="shared" si="53"/>
        <v>0.07916666666666666</v>
      </c>
      <c r="AC21" s="1">
        <v>19</v>
      </c>
      <c r="AD21" s="6"/>
    </row>
    <row r="22" spans="1:30" s="21" customFormat="1" ht="15.75">
      <c r="A22" s="15">
        <v>20</v>
      </c>
      <c r="B22" s="18">
        <f aca="true" t="shared" si="54" ref="B22:K22">B3*20</f>
        <v>0.041666666666666664</v>
      </c>
      <c r="C22" s="18">
        <f t="shared" si="54"/>
        <v>0.04282407407407408</v>
      </c>
      <c r="D22" s="18">
        <f t="shared" si="54"/>
        <v>0.04398148148148148</v>
      </c>
      <c r="E22" s="18">
        <f t="shared" si="54"/>
        <v>0.045138888888888895</v>
      </c>
      <c r="F22" s="18">
        <f t="shared" si="54"/>
        <v>0.0462962962962963</v>
      </c>
      <c r="G22" s="18">
        <f t="shared" si="54"/>
        <v>0.047453703703703706</v>
      </c>
      <c r="H22" s="18">
        <f t="shared" si="54"/>
        <v>0.04861111111111111</v>
      </c>
      <c r="I22" s="18">
        <f t="shared" si="54"/>
        <v>0.04976851851851852</v>
      </c>
      <c r="J22" s="18">
        <f t="shared" si="54"/>
        <v>0.05092592592592592</v>
      </c>
      <c r="K22" s="18">
        <f t="shared" si="54"/>
        <v>0.05208333333333333</v>
      </c>
      <c r="L22" s="18">
        <f aca="true" t="shared" si="55" ref="L22:S22">L3*20</f>
        <v>0.05324074074074075</v>
      </c>
      <c r="M22" s="18">
        <f t="shared" si="55"/>
        <v>0.05439814814814815</v>
      </c>
      <c r="N22" s="18">
        <f t="shared" si="55"/>
        <v>0.05555555555555556</v>
      </c>
      <c r="O22" s="15">
        <v>20</v>
      </c>
      <c r="P22" s="15">
        <v>20</v>
      </c>
      <c r="Q22" s="18">
        <f t="shared" si="55"/>
        <v>0.07060185185185185</v>
      </c>
      <c r="R22" s="18">
        <f t="shared" si="55"/>
        <v>0.07175925925925926</v>
      </c>
      <c r="S22" s="18">
        <f t="shared" si="55"/>
        <v>0.07291666666666666</v>
      </c>
      <c r="T22" s="18">
        <f aca="true" t="shared" si="56" ref="T22:AB22">T3*20</f>
        <v>0.07407407407407407</v>
      </c>
      <c r="U22" s="18">
        <f t="shared" si="56"/>
        <v>0.07523148148148148</v>
      </c>
      <c r="V22" s="18">
        <f t="shared" si="56"/>
        <v>0.07638888888888888</v>
      </c>
      <c r="W22" s="18">
        <f t="shared" si="56"/>
        <v>0.07754629629629628</v>
      </c>
      <c r="X22" s="18">
        <f t="shared" si="56"/>
        <v>0.07870370370370372</v>
      </c>
      <c r="Y22" s="18">
        <f t="shared" si="56"/>
        <v>0.07986111111111112</v>
      </c>
      <c r="Z22" s="18">
        <f t="shared" si="56"/>
        <v>0.08101851851851852</v>
      </c>
      <c r="AA22" s="18">
        <f t="shared" si="56"/>
        <v>0.08217592592592594</v>
      </c>
      <c r="AB22" s="19">
        <f t="shared" si="56"/>
        <v>0.08333333333333333</v>
      </c>
      <c r="AC22" s="15">
        <v>20</v>
      </c>
      <c r="AD22" s="20"/>
    </row>
    <row r="23" spans="1:30" ht="15.75">
      <c r="A23" s="1">
        <v>21</v>
      </c>
      <c r="B23" s="2">
        <f aca="true" t="shared" si="57" ref="B23:K23">B3*21</f>
        <v>0.04375</v>
      </c>
      <c r="C23" s="2">
        <f t="shared" si="57"/>
        <v>0.04496527777777778</v>
      </c>
      <c r="D23" s="2">
        <f t="shared" si="57"/>
        <v>0.04618055555555556</v>
      </c>
      <c r="E23" s="2">
        <f t="shared" si="57"/>
        <v>0.04739583333333334</v>
      </c>
      <c r="F23" s="2">
        <f t="shared" si="57"/>
        <v>0.04861111111111112</v>
      </c>
      <c r="G23" s="2">
        <f t="shared" si="57"/>
        <v>0.049826388888888885</v>
      </c>
      <c r="H23" s="2">
        <f t="shared" si="57"/>
        <v>0.051041666666666666</v>
      </c>
      <c r="I23" s="2">
        <f t="shared" si="57"/>
        <v>0.052256944444444446</v>
      </c>
      <c r="J23" s="2">
        <f t="shared" si="57"/>
        <v>0.05347222222222222</v>
      </c>
      <c r="K23" s="2">
        <f t="shared" si="57"/>
        <v>0.0546875</v>
      </c>
      <c r="L23" s="2">
        <f aca="true" t="shared" si="58" ref="L23:S23">L3*21</f>
        <v>0.05590277777777779</v>
      </c>
      <c r="M23" s="2">
        <f t="shared" si="58"/>
        <v>0.057118055555555554</v>
      </c>
      <c r="N23" s="2">
        <f t="shared" si="58"/>
        <v>0.058333333333333334</v>
      </c>
      <c r="O23" s="1">
        <v>21</v>
      </c>
      <c r="P23" s="1">
        <v>21</v>
      </c>
      <c r="Q23" s="2">
        <f t="shared" si="58"/>
        <v>0.07413194444444443</v>
      </c>
      <c r="R23" s="2">
        <f t="shared" si="58"/>
        <v>0.07534722222222222</v>
      </c>
      <c r="S23" s="2">
        <f t="shared" si="58"/>
        <v>0.07656249999999999</v>
      </c>
      <c r="T23" s="2">
        <f aca="true" t="shared" si="59" ref="T23:AB23">T3*21</f>
        <v>0.07777777777777777</v>
      </c>
      <c r="U23" s="2">
        <f t="shared" si="59"/>
        <v>0.07899305555555555</v>
      </c>
      <c r="V23" s="2">
        <f t="shared" si="59"/>
        <v>0.08020833333333333</v>
      </c>
      <c r="W23" s="2">
        <f t="shared" si="59"/>
        <v>0.0814236111111111</v>
      </c>
      <c r="X23" s="2">
        <f t="shared" si="59"/>
        <v>0.0826388888888889</v>
      </c>
      <c r="Y23" s="2">
        <f t="shared" si="59"/>
        <v>0.08385416666666667</v>
      </c>
      <c r="Z23" s="2">
        <f t="shared" si="59"/>
        <v>0.08506944444444443</v>
      </c>
      <c r="AA23" s="2">
        <f t="shared" si="59"/>
        <v>0.08628472222222223</v>
      </c>
      <c r="AB23" s="4">
        <f t="shared" si="59"/>
        <v>0.0875</v>
      </c>
      <c r="AC23" s="1">
        <v>21</v>
      </c>
      <c r="AD23" s="6"/>
    </row>
    <row r="24" spans="1:30" ht="15.75">
      <c r="A24" s="1">
        <v>21.1</v>
      </c>
      <c r="B24" s="2">
        <f aca="true" t="shared" si="60" ref="B24:K24">B3*21+(1/10*B3)</f>
        <v>0.04395833333333333</v>
      </c>
      <c r="C24" s="2">
        <f t="shared" si="60"/>
        <v>0.04517939814814815</v>
      </c>
      <c r="D24" s="2">
        <f t="shared" si="60"/>
        <v>0.04640046296296296</v>
      </c>
      <c r="E24" s="2">
        <f t="shared" si="60"/>
        <v>0.04762152777777778</v>
      </c>
      <c r="F24" s="2">
        <f t="shared" si="60"/>
        <v>0.0488425925925926</v>
      </c>
      <c r="G24" s="2">
        <f t="shared" si="60"/>
        <v>0.050063657407407404</v>
      </c>
      <c r="H24" s="2">
        <f t="shared" si="60"/>
        <v>0.051284722222222225</v>
      </c>
      <c r="I24" s="2">
        <f t="shared" si="60"/>
        <v>0.05250578703703704</v>
      </c>
      <c r="J24" s="2">
        <f t="shared" si="60"/>
        <v>0.05372685185185185</v>
      </c>
      <c r="K24" s="2">
        <f t="shared" si="60"/>
        <v>0.054947916666666666</v>
      </c>
      <c r="L24" s="2">
        <f aca="true" t="shared" si="61" ref="L24:S24">L3*21+(1/10*L3)</f>
        <v>0.05616898148148149</v>
      </c>
      <c r="M24" s="2">
        <f t="shared" si="61"/>
        <v>0.05739004629629629</v>
      </c>
      <c r="N24" s="2">
        <f t="shared" si="61"/>
        <v>0.058611111111111114</v>
      </c>
      <c r="O24" s="1">
        <v>21.1</v>
      </c>
      <c r="P24" s="1">
        <v>21.1</v>
      </c>
      <c r="Q24" s="2">
        <f t="shared" si="61"/>
        <v>0.07448495370370369</v>
      </c>
      <c r="R24" s="2">
        <f t="shared" si="61"/>
        <v>0.07570601851851852</v>
      </c>
      <c r="S24" s="2">
        <f t="shared" si="61"/>
        <v>0.07692708333333333</v>
      </c>
      <c r="T24" s="2">
        <f aca="true" t="shared" si="62" ref="T24:AB24">T3*21+(1/10*T3)</f>
        <v>0.07814814814814813</v>
      </c>
      <c r="U24" s="2">
        <f t="shared" si="62"/>
        <v>0.07936921296296295</v>
      </c>
      <c r="V24" s="2">
        <f t="shared" si="62"/>
        <v>0.08059027777777777</v>
      </c>
      <c r="W24" s="2">
        <f t="shared" si="62"/>
        <v>0.08181134259259258</v>
      </c>
      <c r="X24" s="2">
        <f t="shared" si="62"/>
        <v>0.08303240740740742</v>
      </c>
      <c r="Y24" s="2">
        <f t="shared" si="62"/>
        <v>0.08425347222222224</v>
      </c>
      <c r="Z24" s="2">
        <f t="shared" si="62"/>
        <v>0.08547453703703703</v>
      </c>
      <c r="AA24" s="2">
        <f t="shared" si="62"/>
        <v>0.08669560185185186</v>
      </c>
      <c r="AB24" s="4">
        <f t="shared" si="62"/>
        <v>0.08791666666666666</v>
      </c>
      <c r="AC24" s="1">
        <v>21.1</v>
      </c>
      <c r="AD24" s="6"/>
    </row>
    <row r="25" spans="1:30" ht="16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5"/>
      <c r="AD25" s="6"/>
    </row>
    <row r="26" spans="1:30" s="21" customFormat="1" ht="15.75">
      <c r="A26" s="15">
        <v>1</v>
      </c>
      <c r="B26" s="18">
        <v>0.0020833333333333333</v>
      </c>
      <c r="C26" s="18">
        <v>0.0021412037037037038</v>
      </c>
      <c r="D26" s="18">
        <v>0.002199074074074074</v>
      </c>
      <c r="E26" s="18">
        <v>0.0022569444444444447</v>
      </c>
      <c r="F26" s="18">
        <v>0.002314814814814815</v>
      </c>
      <c r="G26" s="18">
        <v>0.002372685185185185</v>
      </c>
      <c r="H26" s="18">
        <v>0.0024305555555555556</v>
      </c>
      <c r="I26" s="18">
        <v>0.002488425925925926</v>
      </c>
      <c r="J26" s="18">
        <v>0.002546296296296296</v>
      </c>
      <c r="K26" s="18">
        <v>0.0026041666666666665</v>
      </c>
      <c r="L26" s="18">
        <v>0.0026620370370370374</v>
      </c>
      <c r="M26" s="18">
        <v>0.0027199074074074074</v>
      </c>
      <c r="N26" s="18">
        <v>0.002777777777777778</v>
      </c>
      <c r="O26" s="15">
        <v>1</v>
      </c>
      <c r="P26" s="15">
        <v>1</v>
      </c>
      <c r="Q26" s="18">
        <v>0.003530092592592592</v>
      </c>
      <c r="R26" s="18">
        <v>0.003587962962962963</v>
      </c>
      <c r="S26" s="18">
        <v>0.003645833333333333</v>
      </c>
      <c r="T26" s="18">
        <v>0.0037037037037037034</v>
      </c>
      <c r="U26" s="18">
        <v>0.003761574074074074</v>
      </c>
      <c r="V26" s="18">
        <v>0.0038194444444444443</v>
      </c>
      <c r="W26" s="18">
        <v>0.0038773148148148143</v>
      </c>
      <c r="X26" s="18">
        <v>0.003935185185185186</v>
      </c>
      <c r="Y26" s="18">
        <v>0.003993055555555556</v>
      </c>
      <c r="Z26" s="18">
        <v>0.004050925925925926</v>
      </c>
      <c r="AA26" s="18">
        <v>0.004108796296296297</v>
      </c>
      <c r="AB26" s="19">
        <v>0.004166666666666667</v>
      </c>
      <c r="AC26" s="15">
        <v>1</v>
      </c>
      <c r="AD26" s="20"/>
    </row>
    <row r="27" ht="16.5" customHeight="1">
      <c r="S27" s="5"/>
    </row>
    <row r="28" spans="1:255" s="14" customFormat="1" ht="15.75">
      <c r="A28" s="23" t="s">
        <v>4</v>
      </c>
      <c r="B28" s="12">
        <f>3600/(180+0)</f>
        <v>20</v>
      </c>
      <c r="C28" s="12">
        <f>3600/(180+5)</f>
        <v>19.45945945945946</v>
      </c>
      <c r="D28" s="12">
        <f>3600/(180+10)</f>
        <v>18.94736842105263</v>
      </c>
      <c r="E28" s="12">
        <f>3600/(180+15)</f>
        <v>18.46153846153846</v>
      </c>
      <c r="F28" s="12">
        <f>3600/(180+20)</f>
        <v>18</v>
      </c>
      <c r="G28" s="12">
        <f>3600/(180+25)</f>
        <v>17.5609756097561</v>
      </c>
      <c r="H28" s="12">
        <f>3600/(180+30)</f>
        <v>17.142857142857142</v>
      </c>
      <c r="I28" s="12">
        <f>3600/(180+35)</f>
        <v>16.74418604651163</v>
      </c>
      <c r="J28" s="12">
        <f>3600/(180+40)</f>
        <v>16.363636363636363</v>
      </c>
      <c r="K28" s="12">
        <f>3600/(180+45)</f>
        <v>16</v>
      </c>
      <c r="L28" s="12">
        <f>3600/(180+50)</f>
        <v>15.652173913043478</v>
      </c>
      <c r="M28" s="12">
        <f>3600/(180+55)</f>
        <v>15.319148936170214</v>
      </c>
      <c r="N28" s="12">
        <f>3600/(240+0)</f>
        <v>15</v>
      </c>
      <c r="O28" s="23" t="s">
        <v>4</v>
      </c>
      <c r="P28" s="12" t="s">
        <v>0</v>
      </c>
      <c r="Q28" s="12">
        <f>3600/(300+5)</f>
        <v>11.80327868852459</v>
      </c>
      <c r="R28" s="12">
        <f>3600/(300+10)</f>
        <v>11.612903225806452</v>
      </c>
      <c r="S28" s="12">
        <f>3600/(300+15)</f>
        <v>11.428571428571429</v>
      </c>
      <c r="T28" s="12">
        <f>3600/(300+20)</f>
        <v>11.25</v>
      </c>
      <c r="U28" s="12">
        <f>3600/(300+25)</f>
        <v>11.076923076923077</v>
      </c>
      <c r="V28" s="12">
        <f>3600/(300+30)</f>
        <v>10.909090909090908</v>
      </c>
      <c r="W28" s="12">
        <f>3600/(300+35)</f>
        <v>10.746268656716419</v>
      </c>
      <c r="X28" s="12">
        <f>3600/(300+40)</f>
        <v>10.588235294117647</v>
      </c>
      <c r="Y28" s="12">
        <f>3600/(300+45)</f>
        <v>10.434782608695652</v>
      </c>
      <c r="Z28" s="12">
        <f>3600/(300+50)</f>
        <v>10.285714285714286</v>
      </c>
      <c r="AA28" s="12">
        <f>3600/(300+55)</f>
        <v>10.140845070422536</v>
      </c>
      <c r="AB28" s="12">
        <f>3600/(360+0)</f>
        <v>10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18" s="5" customFormat="1" ht="15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5" customFormat="1" ht="15.75">
      <c r="A30"/>
      <c r="B30" s="9"/>
      <c r="C30" s="10"/>
      <c r="D30" s="8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5" customFormat="1" ht="15.75">
      <c r="A31"/>
      <c r="B31" s="9"/>
      <c r="C31" s="11"/>
      <c r="D31" s="8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5" customFormat="1" ht="15.75">
      <c r="A32"/>
      <c r="B32" s="10"/>
      <c r="C32" s="10"/>
      <c r="D32" s="8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s="5" customFormat="1" ht="15.75">
      <c r="A33"/>
      <c r="B33" s="10"/>
      <c r="C33" s="10"/>
      <c r="D33" s="8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s="5" customFormat="1" ht="15.75">
      <c r="A34"/>
      <c r="B34" s="10"/>
      <c r="C34" s="10"/>
      <c r="D34" s="8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s="5" customFormat="1" ht="15.75">
      <c r="A35"/>
      <c r="B35" s="10"/>
      <c r="C35" s="10"/>
      <c r="D35" s="8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5" customFormat="1" ht="15.75">
      <c r="A36"/>
      <c r="B36" s="10"/>
      <c r="C36" s="10"/>
      <c r="D36" s="8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5" customFormat="1" ht="15.75">
      <c r="A37"/>
      <c r="B37" s="10"/>
      <c r="C37" s="10"/>
      <c r="D37" s="8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5" customFormat="1" ht="15.75">
      <c r="A38"/>
      <c r="B38" s="10"/>
      <c r="C38" s="10"/>
      <c r="D38" s="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5" customFormat="1" ht="15.75">
      <c r="A39"/>
      <c r="B39" s="10"/>
      <c r="C39" s="10"/>
      <c r="D39" s="8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5" customFormat="1" ht="15.75">
      <c r="A40"/>
      <c r="B40" s="10"/>
      <c r="C40" s="10"/>
      <c r="D40" s="8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5" customFormat="1" ht="15.75">
      <c r="A41"/>
      <c r="B41" s="10"/>
      <c r="C41" s="10"/>
      <c r="D41" s="8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5" customFormat="1" ht="15.75">
      <c r="A42"/>
      <c r="B42" s="10"/>
      <c r="C42" s="10"/>
      <c r="D42" s="8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</sheetData>
  <printOptions horizontalCentered="1" verticalCentered="1"/>
  <pageMargins left="0.1968503937007874" right="0.1968503937007874" top="0.1968503937007874" bottom="0" header="0.1968503937007874" footer="0"/>
  <pageSetup fitToHeight="0" fitToWidth="1" horizontalDpi="300" verticalDpi="300" orientation="landscape" paperSize="9" r:id="rId1"/>
  <headerFooter alignWithMargins="0">
    <oddHeader xml:space="preserve">&amp;RPiet van der Nat  **  info: p.nat2@chello.nl  **  &amp;D  **  &amp;T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28"/>
  <sheetViews>
    <sheetView zoomScale="90" zoomScaleNormal="90" workbookViewId="0" topLeftCell="A17">
      <selection activeCell="O28" sqref="O28"/>
    </sheetView>
  </sheetViews>
  <sheetFormatPr defaultColWidth="9.00390625" defaultRowHeight="15.75"/>
  <cols>
    <col min="1" max="1" width="7.375" style="0" customWidth="1"/>
    <col min="15" max="15" width="6.625" style="0" customWidth="1"/>
  </cols>
  <sheetData>
    <row r="1" spans="1:7" ht="34.5">
      <c r="A1" s="16" t="s">
        <v>3</v>
      </c>
      <c r="B1" s="17"/>
      <c r="C1" s="17"/>
      <c r="D1" s="17"/>
      <c r="E1" s="17"/>
      <c r="F1" s="17"/>
      <c r="G1" s="17"/>
    </row>
    <row r="2" spans="1:7" ht="15.75" customHeight="1">
      <c r="A2" s="16"/>
      <c r="B2" s="17"/>
      <c r="C2" s="17"/>
      <c r="D2" s="17"/>
      <c r="E2" s="17"/>
      <c r="F2" s="17"/>
      <c r="G2" s="17"/>
    </row>
    <row r="3" spans="1:15" ht="15.75">
      <c r="A3" s="15">
        <v>1</v>
      </c>
      <c r="B3" s="18">
        <v>0.002777777777777778</v>
      </c>
      <c r="C3" s="18">
        <v>0.002835648148148148</v>
      </c>
      <c r="D3" s="18">
        <v>0.002893518518518519</v>
      </c>
      <c r="E3" s="18">
        <v>0.002951388888888889</v>
      </c>
      <c r="F3" s="18">
        <v>0.003009259259259259</v>
      </c>
      <c r="G3" s="18">
        <v>0.0030671296296296297</v>
      </c>
      <c r="H3" s="18">
        <v>0.003125</v>
      </c>
      <c r="I3" s="18">
        <v>0.00318287037037037</v>
      </c>
      <c r="J3" s="18">
        <v>0.0032407407407407406</v>
      </c>
      <c r="K3" s="18">
        <v>0.003298611111111111</v>
      </c>
      <c r="L3" s="18">
        <v>0.003356481481481481</v>
      </c>
      <c r="M3" s="18">
        <v>0.003414351851851852</v>
      </c>
      <c r="N3" s="18">
        <v>0.003472222222222222</v>
      </c>
      <c r="O3" s="15">
        <v>1</v>
      </c>
    </row>
    <row r="4" spans="1:15" ht="15.75">
      <c r="A4" s="1">
        <v>2</v>
      </c>
      <c r="B4" s="2">
        <f aca="true" t="shared" si="0" ref="B4:K4">B3*2</f>
        <v>0.005555555555555556</v>
      </c>
      <c r="C4" s="2">
        <f t="shared" si="0"/>
        <v>0.005671296296296296</v>
      </c>
      <c r="D4" s="2">
        <f t="shared" si="0"/>
        <v>0.005787037037037038</v>
      </c>
      <c r="E4" s="2">
        <f t="shared" si="0"/>
        <v>0.005902777777777778</v>
      </c>
      <c r="F4" s="2">
        <f t="shared" si="0"/>
        <v>0.006018518518518518</v>
      </c>
      <c r="G4" s="2">
        <f t="shared" si="0"/>
        <v>0.0061342592592592594</v>
      </c>
      <c r="H4" s="2">
        <f t="shared" si="0"/>
        <v>0.00625</v>
      </c>
      <c r="I4" s="2">
        <f t="shared" si="0"/>
        <v>0.00636574074074074</v>
      </c>
      <c r="J4" s="2">
        <f t="shared" si="0"/>
        <v>0.006481481481481481</v>
      </c>
      <c r="K4" s="2">
        <f t="shared" si="0"/>
        <v>0.006597222222222222</v>
      </c>
      <c r="L4" s="2">
        <f>L3*2</f>
        <v>0.006712962962962962</v>
      </c>
      <c r="M4" s="2">
        <f>M3*2</f>
        <v>0.006828703703703704</v>
      </c>
      <c r="N4" s="2">
        <f>N3*2</f>
        <v>0.006944444444444444</v>
      </c>
      <c r="O4" s="1">
        <v>2</v>
      </c>
    </row>
    <row r="5" spans="1:15" ht="15.75">
      <c r="A5" s="1">
        <v>3</v>
      </c>
      <c r="B5" s="2">
        <f aca="true" t="shared" si="1" ref="B5:K5">B3*3</f>
        <v>0.008333333333333333</v>
      </c>
      <c r="C5" s="2">
        <f t="shared" si="1"/>
        <v>0.008506944444444444</v>
      </c>
      <c r="D5" s="2">
        <f t="shared" si="1"/>
        <v>0.008680555555555556</v>
      </c>
      <c r="E5" s="2">
        <f t="shared" si="1"/>
        <v>0.008854166666666666</v>
      </c>
      <c r="F5" s="2">
        <f t="shared" si="1"/>
        <v>0.009027777777777777</v>
      </c>
      <c r="G5" s="2">
        <f t="shared" si="1"/>
        <v>0.00920138888888889</v>
      </c>
      <c r="H5" s="2">
        <f t="shared" si="1"/>
        <v>0.009375000000000001</v>
      </c>
      <c r="I5" s="2">
        <f t="shared" si="1"/>
        <v>0.00954861111111111</v>
      </c>
      <c r="J5" s="2">
        <f t="shared" si="1"/>
        <v>0.009722222222222222</v>
      </c>
      <c r="K5" s="2">
        <f t="shared" si="1"/>
        <v>0.009895833333333333</v>
      </c>
      <c r="L5" s="2">
        <f>L3*3</f>
        <v>0.010069444444444443</v>
      </c>
      <c r="M5" s="2">
        <f>M3*3</f>
        <v>0.010243055555555556</v>
      </c>
      <c r="N5" s="2">
        <f>N3*3</f>
        <v>0.010416666666666666</v>
      </c>
      <c r="O5" s="1">
        <v>3</v>
      </c>
    </row>
    <row r="6" spans="1:15" ht="15.75">
      <c r="A6" s="1">
        <v>4</v>
      </c>
      <c r="B6" s="2">
        <f aca="true" t="shared" si="2" ref="B6:K6">B3*4</f>
        <v>0.011111111111111112</v>
      </c>
      <c r="C6" s="2">
        <f t="shared" si="2"/>
        <v>0.011342592592592592</v>
      </c>
      <c r="D6" s="2">
        <f t="shared" si="2"/>
        <v>0.011574074074074075</v>
      </c>
      <c r="E6" s="2">
        <f t="shared" si="2"/>
        <v>0.011805555555555555</v>
      </c>
      <c r="F6" s="2">
        <f t="shared" si="2"/>
        <v>0.012037037037037035</v>
      </c>
      <c r="G6" s="2">
        <f t="shared" si="2"/>
        <v>0.012268518518518519</v>
      </c>
      <c r="H6" s="2">
        <f t="shared" si="2"/>
        <v>0.0125</v>
      </c>
      <c r="I6" s="2">
        <f t="shared" si="2"/>
        <v>0.01273148148148148</v>
      </c>
      <c r="J6" s="2">
        <f t="shared" si="2"/>
        <v>0.012962962962962963</v>
      </c>
      <c r="K6" s="2">
        <f t="shared" si="2"/>
        <v>0.013194444444444444</v>
      </c>
      <c r="L6" s="2">
        <f>L3*4</f>
        <v>0.013425925925925924</v>
      </c>
      <c r="M6" s="2">
        <f>M3*4</f>
        <v>0.013657407407407408</v>
      </c>
      <c r="N6" s="2">
        <f>N3*4</f>
        <v>0.013888888888888888</v>
      </c>
      <c r="O6" s="1">
        <v>4</v>
      </c>
    </row>
    <row r="7" spans="1:15" ht="18.75">
      <c r="A7" s="3">
        <v>5</v>
      </c>
      <c r="B7" s="18">
        <f aca="true" t="shared" si="3" ref="B7:K7">B3*5</f>
        <v>0.01388888888888889</v>
      </c>
      <c r="C7" s="18">
        <f t="shared" si="3"/>
        <v>0.01417824074074074</v>
      </c>
      <c r="D7" s="18">
        <f t="shared" si="3"/>
        <v>0.014467592592592594</v>
      </c>
      <c r="E7" s="18">
        <f t="shared" si="3"/>
        <v>0.014756944444444444</v>
      </c>
      <c r="F7" s="18">
        <f t="shared" si="3"/>
        <v>0.015046296296296294</v>
      </c>
      <c r="G7" s="18">
        <f t="shared" si="3"/>
        <v>0.015335648148148149</v>
      </c>
      <c r="H7" s="18">
        <f t="shared" si="3"/>
        <v>0.015625</v>
      </c>
      <c r="I7" s="18">
        <f t="shared" si="3"/>
        <v>0.01591435185185185</v>
      </c>
      <c r="J7" s="18">
        <f t="shared" si="3"/>
        <v>0.016203703703703703</v>
      </c>
      <c r="K7" s="18">
        <f t="shared" si="3"/>
        <v>0.016493055555555556</v>
      </c>
      <c r="L7" s="18">
        <f>L3*5</f>
        <v>0.016782407407407406</v>
      </c>
      <c r="M7" s="18">
        <f>M3*5</f>
        <v>0.01707175925925926</v>
      </c>
      <c r="N7" s="18">
        <f>N3*5</f>
        <v>0.017361111111111112</v>
      </c>
      <c r="O7" s="3">
        <v>5</v>
      </c>
    </row>
    <row r="8" spans="1:15" ht="15.75">
      <c r="A8" s="1">
        <v>6</v>
      </c>
      <c r="B8" s="2">
        <f aca="true" t="shared" si="4" ref="B8:K8">B3*6</f>
        <v>0.016666666666666666</v>
      </c>
      <c r="C8" s="2">
        <f t="shared" si="4"/>
        <v>0.017013888888888887</v>
      </c>
      <c r="D8" s="2">
        <f t="shared" si="4"/>
        <v>0.017361111111111112</v>
      </c>
      <c r="E8" s="2">
        <f t="shared" si="4"/>
        <v>0.017708333333333333</v>
      </c>
      <c r="F8" s="2">
        <f t="shared" si="4"/>
        <v>0.018055555555555554</v>
      </c>
      <c r="G8" s="2">
        <f t="shared" si="4"/>
        <v>0.01840277777777778</v>
      </c>
      <c r="H8" s="2">
        <f t="shared" si="4"/>
        <v>0.018750000000000003</v>
      </c>
      <c r="I8" s="2">
        <f t="shared" si="4"/>
        <v>0.01909722222222222</v>
      </c>
      <c r="J8" s="2">
        <f t="shared" si="4"/>
        <v>0.019444444444444445</v>
      </c>
      <c r="K8" s="2">
        <f t="shared" si="4"/>
        <v>0.019791666666666666</v>
      </c>
      <c r="L8" s="2">
        <f>L3*6</f>
        <v>0.020138888888888887</v>
      </c>
      <c r="M8" s="2">
        <f>M3*6</f>
        <v>0.02048611111111111</v>
      </c>
      <c r="N8" s="2">
        <f>N3*6</f>
        <v>0.020833333333333332</v>
      </c>
      <c r="O8" s="1">
        <v>6</v>
      </c>
    </row>
    <row r="9" spans="1:15" ht="15.75">
      <c r="A9" s="1">
        <v>7</v>
      </c>
      <c r="B9" s="2">
        <f aca="true" t="shared" si="5" ref="B9:K9">B3*7</f>
        <v>0.019444444444444445</v>
      </c>
      <c r="C9" s="2">
        <f t="shared" si="5"/>
        <v>0.019849537037037034</v>
      </c>
      <c r="D9" s="2">
        <f t="shared" si="5"/>
        <v>0.020254629629629633</v>
      </c>
      <c r="E9" s="2">
        <f t="shared" si="5"/>
        <v>0.02065972222222222</v>
      </c>
      <c r="F9" s="2">
        <f t="shared" si="5"/>
        <v>0.02106481481481481</v>
      </c>
      <c r="G9" s="2">
        <f t="shared" si="5"/>
        <v>0.02146990740740741</v>
      </c>
      <c r="H9" s="2">
        <f t="shared" si="5"/>
        <v>0.021875000000000002</v>
      </c>
      <c r="I9" s="2">
        <f t="shared" si="5"/>
        <v>0.02228009259259259</v>
      </c>
      <c r="J9" s="2">
        <f t="shared" si="5"/>
        <v>0.022685185185185183</v>
      </c>
      <c r="K9" s="2">
        <f t="shared" si="5"/>
        <v>0.02309027777777778</v>
      </c>
      <c r="L9" s="2">
        <f>L3*7</f>
        <v>0.023495370370370368</v>
      </c>
      <c r="M9" s="2">
        <f>M3*7</f>
        <v>0.023900462962962964</v>
      </c>
      <c r="N9" s="2">
        <f>N3*7</f>
        <v>0.024305555555555552</v>
      </c>
      <c r="O9" s="1">
        <v>7</v>
      </c>
    </row>
    <row r="10" spans="1:15" ht="15.75">
      <c r="A10" s="1">
        <v>8</v>
      </c>
      <c r="B10" s="2">
        <f aca="true" t="shared" si="6" ref="B10:K10">B3*8</f>
        <v>0.022222222222222223</v>
      </c>
      <c r="C10" s="2">
        <f t="shared" si="6"/>
        <v>0.022685185185185183</v>
      </c>
      <c r="D10" s="2">
        <f t="shared" si="6"/>
        <v>0.02314814814814815</v>
      </c>
      <c r="E10" s="2">
        <f t="shared" si="6"/>
        <v>0.02361111111111111</v>
      </c>
      <c r="F10" s="2">
        <f t="shared" si="6"/>
        <v>0.02407407407407407</v>
      </c>
      <c r="G10" s="2">
        <f t="shared" si="6"/>
        <v>0.024537037037037038</v>
      </c>
      <c r="H10" s="2">
        <f t="shared" si="6"/>
        <v>0.025</v>
      </c>
      <c r="I10" s="2">
        <f t="shared" si="6"/>
        <v>0.02546296296296296</v>
      </c>
      <c r="J10" s="2">
        <f t="shared" si="6"/>
        <v>0.025925925925925925</v>
      </c>
      <c r="K10" s="2">
        <f t="shared" si="6"/>
        <v>0.02638888888888889</v>
      </c>
      <c r="L10" s="2">
        <f>L3*8</f>
        <v>0.02685185185185185</v>
      </c>
      <c r="M10" s="2">
        <f>M3*8</f>
        <v>0.027314814814814816</v>
      </c>
      <c r="N10" s="2">
        <f>N3*8</f>
        <v>0.027777777777777776</v>
      </c>
      <c r="O10" s="1">
        <v>8</v>
      </c>
    </row>
    <row r="11" spans="1:15" ht="15.75">
      <c r="A11" s="1">
        <v>9</v>
      </c>
      <c r="B11" s="2">
        <f aca="true" t="shared" si="7" ref="B11:K11">B3*9</f>
        <v>0.025</v>
      </c>
      <c r="C11" s="2">
        <f t="shared" si="7"/>
        <v>0.025520833333333333</v>
      </c>
      <c r="D11" s="2">
        <f t="shared" si="7"/>
        <v>0.026041666666666668</v>
      </c>
      <c r="E11" s="2">
        <f t="shared" si="7"/>
        <v>0.0265625</v>
      </c>
      <c r="F11" s="2">
        <f t="shared" si="7"/>
        <v>0.02708333333333333</v>
      </c>
      <c r="G11" s="2">
        <f t="shared" si="7"/>
        <v>0.027604166666666666</v>
      </c>
      <c r="H11" s="2">
        <f t="shared" si="7"/>
        <v>0.028125</v>
      </c>
      <c r="I11" s="2">
        <f t="shared" si="7"/>
        <v>0.028645833333333332</v>
      </c>
      <c r="J11" s="2">
        <f t="shared" si="7"/>
        <v>0.029166666666666667</v>
      </c>
      <c r="K11" s="2">
        <f t="shared" si="7"/>
        <v>0.0296875</v>
      </c>
      <c r="L11" s="2">
        <f>L3*9</f>
        <v>0.03020833333333333</v>
      </c>
      <c r="M11" s="2">
        <f>M3*9</f>
        <v>0.03072916666666667</v>
      </c>
      <c r="N11" s="2">
        <f>N3*9</f>
        <v>0.03125</v>
      </c>
      <c r="O11" s="1">
        <v>9</v>
      </c>
    </row>
    <row r="12" spans="1:15" ht="18.75">
      <c r="A12" s="3">
        <v>10</v>
      </c>
      <c r="B12" s="18">
        <f aca="true" t="shared" si="8" ref="B12:K12">B3*10</f>
        <v>0.02777777777777778</v>
      </c>
      <c r="C12" s="18">
        <f t="shared" si="8"/>
        <v>0.02835648148148148</v>
      </c>
      <c r="D12" s="18">
        <f t="shared" si="8"/>
        <v>0.02893518518518519</v>
      </c>
      <c r="E12" s="18">
        <f t="shared" si="8"/>
        <v>0.029513888888888888</v>
      </c>
      <c r="F12" s="18">
        <f t="shared" si="8"/>
        <v>0.030092592592592587</v>
      </c>
      <c r="G12" s="18">
        <f t="shared" si="8"/>
        <v>0.030671296296296297</v>
      </c>
      <c r="H12" s="18">
        <f t="shared" si="8"/>
        <v>0.03125</v>
      </c>
      <c r="I12" s="18">
        <f t="shared" si="8"/>
        <v>0.0318287037037037</v>
      </c>
      <c r="J12" s="18">
        <f t="shared" si="8"/>
        <v>0.032407407407407406</v>
      </c>
      <c r="K12" s="18">
        <f t="shared" si="8"/>
        <v>0.03298611111111111</v>
      </c>
      <c r="L12" s="18">
        <f>L3*10</f>
        <v>0.03356481481481481</v>
      </c>
      <c r="M12" s="18">
        <f>M3*10</f>
        <v>0.03414351851851852</v>
      </c>
      <c r="N12" s="18">
        <f>N3*10</f>
        <v>0.034722222222222224</v>
      </c>
      <c r="O12" s="3">
        <v>10</v>
      </c>
    </row>
    <row r="13" spans="1:15" ht="15.75">
      <c r="A13" s="1">
        <v>11</v>
      </c>
      <c r="B13" s="2">
        <f aca="true" t="shared" si="9" ref="B13:K13">B3*11</f>
        <v>0.030555555555555558</v>
      </c>
      <c r="C13" s="2">
        <f t="shared" si="9"/>
        <v>0.031192129629629625</v>
      </c>
      <c r="D13" s="2">
        <f t="shared" si="9"/>
        <v>0.031828703703703706</v>
      </c>
      <c r="E13" s="2">
        <f t="shared" si="9"/>
        <v>0.03246527777777777</v>
      </c>
      <c r="F13" s="2">
        <f t="shared" si="9"/>
        <v>0.03310185185185185</v>
      </c>
      <c r="G13" s="2">
        <f t="shared" si="9"/>
        <v>0.03373842592592593</v>
      </c>
      <c r="H13" s="2">
        <f t="shared" si="9"/>
        <v>0.034375</v>
      </c>
      <c r="I13" s="2">
        <f t="shared" si="9"/>
        <v>0.03501157407407407</v>
      </c>
      <c r="J13" s="2">
        <f t="shared" si="9"/>
        <v>0.035648148148148144</v>
      </c>
      <c r="K13" s="2">
        <f t="shared" si="9"/>
        <v>0.036284722222222225</v>
      </c>
      <c r="L13" s="2">
        <f>L3*11</f>
        <v>0.03692129629629629</v>
      </c>
      <c r="M13" s="2">
        <f>M3*11</f>
        <v>0.03755787037037037</v>
      </c>
      <c r="N13" s="2">
        <f>N3*11</f>
        <v>0.03819444444444444</v>
      </c>
      <c r="O13" s="1">
        <v>11</v>
      </c>
    </row>
    <row r="14" spans="1:15" ht="15.75">
      <c r="A14" s="1">
        <v>12</v>
      </c>
      <c r="B14" s="2">
        <f aca="true" t="shared" si="10" ref="B14:K14">B3*12</f>
        <v>0.03333333333333333</v>
      </c>
      <c r="C14" s="2">
        <f t="shared" si="10"/>
        <v>0.034027777777777775</v>
      </c>
      <c r="D14" s="2">
        <f t="shared" si="10"/>
        <v>0.034722222222222224</v>
      </c>
      <c r="E14" s="2">
        <f t="shared" si="10"/>
        <v>0.035416666666666666</v>
      </c>
      <c r="F14" s="2">
        <f t="shared" si="10"/>
        <v>0.03611111111111111</v>
      </c>
      <c r="G14" s="2">
        <f t="shared" si="10"/>
        <v>0.03680555555555556</v>
      </c>
      <c r="H14" s="2">
        <f t="shared" si="10"/>
        <v>0.037500000000000006</v>
      </c>
      <c r="I14" s="2">
        <f t="shared" si="10"/>
        <v>0.03819444444444444</v>
      </c>
      <c r="J14" s="2">
        <f t="shared" si="10"/>
        <v>0.03888888888888889</v>
      </c>
      <c r="K14" s="2">
        <f t="shared" si="10"/>
        <v>0.03958333333333333</v>
      </c>
      <c r="L14" s="2">
        <f>L3*12</f>
        <v>0.04027777777777777</v>
      </c>
      <c r="M14" s="2">
        <f>M3*12</f>
        <v>0.04097222222222222</v>
      </c>
      <c r="N14" s="2">
        <f>N3*12</f>
        <v>0.041666666666666664</v>
      </c>
      <c r="O14" s="1">
        <v>12</v>
      </c>
    </row>
    <row r="15" spans="1:15" ht="15.75">
      <c r="A15" s="1">
        <v>13</v>
      </c>
      <c r="B15" s="2">
        <f aca="true" t="shared" si="11" ref="B15:K15">B3*13</f>
        <v>0.036111111111111115</v>
      </c>
      <c r="C15" s="2">
        <f t="shared" si="11"/>
        <v>0.036863425925925924</v>
      </c>
      <c r="D15" s="2">
        <f t="shared" si="11"/>
        <v>0.03761574074074074</v>
      </c>
      <c r="E15" s="2">
        <f t="shared" si="11"/>
        <v>0.03836805555555556</v>
      </c>
      <c r="F15" s="2">
        <f t="shared" si="11"/>
        <v>0.03912037037037037</v>
      </c>
      <c r="G15" s="2">
        <f t="shared" si="11"/>
        <v>0.039872685185185185</v>
      </c>
      <c r="H15" s="2">
        <f t="shared" si="11"/>
        <v>0.040625</v>
      </c>
      <c r="I15" s="2">
        <f t="shared" si="11"/>
        <v>0.04137731481481481</v>
      </c>
      <c r="J15" s="2">
        <f t="shared" si="11"/>
        <v>0.04212962962962963</v>
      </c>
      <c r="K15" s="2">
        <f t="shared" si="11"/>
        <v>0.042881944444444445</v>
      </c>
      <c r="L15" s="2">
        <f>L3*13</f>
        <v>0.043634259259259255</v>
      </c>
      <c r="M15" s="2">
        <f>M3*13</f>
        <v>0.04438657407407408</v>
      </c>
      <c r="N15" s="2">
        <f>N3*13</f>
        <v>0.04513888888888889</v>
      </c>
      <c r="O15" s="1">
        <v>13</v>
      </c>
    </row>
    <row r="16" spans="1:15" ht="15.75">
      <c r="A16" s="1">
        <v>14</v>
      </c>
      <c r="B16" s="2">
        <f aca="true" t="shared" si="12" ref="B16:K16">B3*14</f>
        <v>0.03888888888888889</v>
      </c>
      <c r="C16" s="2">
        <f t="shared" si="12"/>
        <v>0.03969907407407407</v>
      </c>
      <c r="D16" s="2">
        <f t="shared" si="12"/>
        <v>0.040509259259259266</v>
      </c>
      <c r="E16" s="2">
        <f t="shared" si="12"/>
        <v>0.04131944444444444</v>
      </c>
      <c r="F16" s="2">
        <f t="shared" si="12"/>
        <v>0.04212962962962962</v>
      </c>
      <c r="G16" s="2">
        <f t="shared" si="12"/>
        <v>0.04293981481481482</v>
      </c>
      <c r="H16" s="2">
        <f t="shared" si="12"/>
        <v>0.043750000000000004</v>
      </c>
      <c r="I16" s="2">
        <f t="shared" si="12"/>
        <v>0.04456018518518518</v>
      </c>
      <c r="J16" s="2">
        <f t="shared" si="12"/>
        <v>0.045370370370370366</v>
      </c>
      <c r="K16" s="2">
        <f t="shared" si="12"/>
        <v>0.04618055555555556</v>
      </c>
      <c r="L16" s="2">
        <f>L3*14</f>
        <v>0.046990740740740736</v>
      </c>
      <c r="M16" s="2">
        <f>M3*14</f>
        <v>0.04780092592592593</v>
      </c>
      <c r="N16" s="2">
        <f>N3*14</f>
        <v>0.048611111111111105</v>
      </c>
      <c r="O16" s="1">
        <v>14</v>
      </c>
    </row>
    <row r="17" spans="1:15" ht="15.75">
      <c r="A17" s="15">
        <v>15</v>
      </c>
      <c r="B17" s="18">
        <f aca="true" t="shared" si="13" ref="B17:K17">B3*15</f>
        <v>0.04166666666666667</v>
      </c>
      <c r="C17" s="18">
        <f t="shared" si="13"/>
        <v>0.04253472222222222</v>
      </c>
      <c r="D17" s="18">
        <f t="shared" si="13"/>
        <v>0.04340277777777778</v>
      </c>
      <c r="E17" s="18">
        <f t="shared" si="13"/>
        <v>0.04427083333333333</v>
      </c>
      <c r="F17" s="18">
        <f t="shared" si="13"/>
        <v>0.04513888888888888</v>
      </c>
      <c r="G17" s="18">
        <f t="shared" si="13"/>
        <v>0.04600694444444445</v>
      </c>
      <c r="H17" s="18">
        <f t="shared" si="13"/>
        <v>0.046875</v>
      </c>
      <c r="I17" s="18">
        <f t="shared" si="13"/>
        <v>0.04774305555555555</v>
      </c>
      <c r="J17" s="18">
        <f t="shared" si="13"/>
        <v>0.04861111111111111</v>
      </c>
      <c r="K17" s="18">
        <f t="shared" si="13"/>
        <v>0.049479166666666664</v>
      </c>
      <c r="L17" s="18">
        <f>L3*15</f>
        <v>0.05034722222222222</v>
      </c>
      <c r="M17" s="18">
        <f>M3*15</f>
        <v>0.05121527777777778</v>
      </c>
      <c r="N17" s="18">
        <f>N3*15</f>
        <v>0.05208333333333333</v>
      </c>
      <c r="O17" s="15">
        <v>15</v>
      </c>
    </row>
    <row r="18" spans="1:15" ht="15.75">
      <c r="A18" s="1">
        <v>16</v>
      </c>
      <c r="B18" s="2">
        <f aca="true" t="shared" si="14" ref="B18:K18">B3*16</f>
        <v>0.044444444444444446</v>
      </c>
      <c r="C18" s="2">
        <f t="shared" si="14"/>
        <v>0.045370370370370366</v>
      </c>
      <c r="D18" s="2">
        <f t="shared" si="14"/>
        <v>0.0462962962962963</v>
      </c>
      <c r="E18" s="2">
        <f t="shared" si="14"/>
        <v>0.04722222222222222</v>
      </c>
      <c r="F18" s="2">
        <f t="shared" si="14"/>
        <v>0.04814814814814814</v>
      </c>
      <c r="G18" s="2">
        <f t="shared" si="14"/>
        <v>0.049074074074074076</v>
      </c>
      <c r="H18" s="2">
        <f t="shared" si="14"/>
        <v>0.05</v>
      </c>
      <c r="I18" s="2">
        <f t="shared" si="14"/>
        <v>0.05092592592592592</v>
      </c>
      <c r="J18" s="2">
        <f t="shared" si="14"/>
        <v>0.05185185185185185</v>
      </c>
      <c r="K18" s="2">
        <f t="shared" si="14"/>
        <v>0.05277777777777778</v>
      </c>
      <c r="L18" s="2">
        <f>L3*16</f>
        <v>0.0537037037037037</v>
      </c>
      <c r="M18" s="2">
        <f>M3*16</f>
        <v>0.05462962962962963</v>
      </c>
      <c r="N18" s="2">
        <f>N3*16</f>
        <v>0.05555555555555555</v>
      </c>
      <c r="O18" s="1">
        <v>16</v>
      </c>
    </row>
    <row r="19" spans="1:15" ht="15.75">
      <c r="A19" s="1">
        <v>17</v>
      </c>
      <c r="B19" s="2">
        <f aca="true" t="shared" si="15" ref="B19:K19">B3*17</f>
        <v>0.04722222222222222</v>
      </c>
      <c r="C19" s="2">
        <f t="shared" si="15"/>
        <v>0.048206018518518516</v>
      </c>
      <c r="D19" s="2">
        <f t="shared" si="15"/>
        <v>0.04918981481481482</v>
      </c>
      <c r="E19" s="2">
        <f t="shared" si="15"/>
        <v>0.05017361111111111</v>
      </c>
      <c r="F19" s="2">
        <f t="shared" si="15"/>
        <v>0.0511574074074074</v>
      </c>
      <c r="G19" s="2">
        <f t="shared" si="15"/>
        <v>0.052141203703703703</v>
      </c>
      <c r="H19" s="2">
        <f t="shared" si="15"/>
        <v>0.053125000000000006</v>
      </c>
      <c r="I19" s="2">
        <f t="shared" si="15"/>
        <v>0.054108796296296294</v>
      </c>
      <c r="J19" s="2">
        <f t="shared" si="15"/>
        <v>0.05509259259259259</v>
      </c>
      <c r="K19" s="2">
        <f t="shared" si="15"/>
        <v>0.05607638888888889</v>
      </c>
      <c r="L19" s="2">
        <f>L3*17</f>
        <v>0.05706018518518518</v>
      </c>
      <c r="M19" s="2">
        <f>M3*17</f>
        <v>0.05804398148148148</v>
      </c>
      <c r="N19" s="2">
        <f>N3*17</f>
        <v>0.059027777777777776</v>
      </c>
      <c r="O19" s="1">
        <v>17</v>
      </c>
    </row>
    <row r="20" spans="1:15" ht="15.75">
      <c r="A20" s="1">
        <v>18</v>
      </c>
      <c r="B20" s="2">
        <f aca="true" t="shared" si="16" ref="B20:K20">B3*18</f>
        <v>0.05</v>
      </c>
      <c r="C20" s="2">
        <f t="shared" si="16"/>
        <v>0.051041666666666666</v>
      </c>
      <c r="D20" s="2">
        <f t="shared" si="16"/>
        <v>0.052083333333333336</v>
      </c>
      <c r="E20" s="2">
        <f t="shared" si="16"/>
        <v>0.053125</v>
      </c>
      <c r="F20" s="2">
        <f t="shared" si="16"/>
        <v>0.05416666666666666</v>
      </c>
      <c r="G20" s="2">
        <f t="shared" si="16"/>
        <v>0.05520833333333333</v>
      </c>
      <c r="H20" s="2">
        <f t="shared" si="16"/>
        <v>0.05625</v>
      </c>
      <c r="I20" s="2">
        <f t="shared" si="16"/>
        <v>0.057291666666666664</v>
      </c>
      <c r="J20" s="2">
        <f t="shared" si="16"/>
        <v>0.058333333333333334</v>
      </c>
      <c r="K20" s="2">
        <f t="shared" si="16"/>
        <v>0.059375</v>
      </c>
      <c r="L20" s="2">
        <f>L3*18</f>
        <v>0.06041666666666666</v>
      </c>
      <c r="M20" s="2">
        <f>M3*18</f>
        <v>0.06145833333333334</v>
      </c>
      <c r="N20" s="2">
        <f>N3*18</f>
        <v>0.0625</v>
      </c>
      <c r="O20" s="1">
        <v>18</v>
      </c>
    </row>
    <row r="21" spans="1:15" ht="15.75">
      <c r="A21" s="1">
        <v>19</v>
      </c>
      <c r="B21" s="2">
        <f aca="true" t="shared" si="17" ref="B21:K21">B3*19</f>
        <v>0.05277777777777778</v>
      </c>
      <c r="C21" s="2">
        <f t="shared" si="17"/>
        <v>0.05387731481481481</v>
      </c>
      <c r="D21" s="2">
        <f t="shared" si="17"/>
        <v>0.05497685185185186</v>
      </c>
      <c r="E21" s="2">
        <f t="shared" si="17"/>
        <v>0.056076388888888884</v>
      </c>
      <c r="F21" s="2">
        <f t="shared" si="17"/>
        <v>0.057175925925925915</v>
      </c>
      <c r="G21" s="2">
        <f t="shared" si="17"/>
        <v>0.058275462962962966</v>
      </c>
      <c r="H21" s="2">
        <f t="shared" si="17"/>
        <v>0.059375000000000004</v>
      </c>
      <c r="I21" s="2">
        <f t="shared" si="17"/>
        <v>0.060474537037037035</v>
      </c>
      <c r="J21" s="2">
        <f t="shared" si="17"/>
        <v>0.06157407407407407</v>
      </c>
      <c r="K21" s="2">
        <f t="shared" si="17"/>
        <v>0.06267361111111111</v>
      </c>
      <c r="L21" s="2">
        <f>L3*19</f>
        <v>0.06377314814814813</v>
      </c>
      <c r="M21" s="2">
        <f>M3*19</f>
        <v>0.06487268518518519</v>
      </c>
      <c r="N21" s="2">
        <f>N3*19</f>
        <v>0.06597222222222222</v>
      </c>
      <c r="O21" s="1">
        <v>19</v>
      </c>
    </row>
    <row r="22" spans="1:15" ht="15.75">
      <c r="A22" s="15">
        <v>20</v>
      </c>
      <c r="B22" s="18">
        <f aca="true" t="shared" si="18" ref="B22:K22">B3*20</f>
        <v>0.05555555555555556</v>
      </c>
      <c r="C22" s="18">
        <f t="shared" si="18"/>
        <v>0.05671296296296296</v>
      </c>
      <c r="D22" s="18">
        <f t="shared" si="18"/>
        <v>0.05787037037037038</v>
      </c>
      <c r="E22" s="18">
        <f t="shared" si="18"/>
        <v>0.059027777777777776</v>
      </c>
      <c r="F22" s="18">
        <f t="shared" si="18"/>
        <v>0.060185185185185175</v>
      </c>
      <c r="G22" s="18">
        <f t="shared" si="18"/>
        <v>0.061342592592592594</v>
      </c>
      <c r="H22" s="18">
        <f t="shared" si="18"/>
        <v>0.0625</v>
      </c>
      <c r="I22" s="18">
        <f t="shared" si="18"/>
        <v>0.0636574074074074</v>
      </c>
      <c r="J22" s="18">
        <f t="shared" si="18"/>
        <v>0.06481481481481481</v>
      </c>
      <c r="K22" s="18">
        <f t="shared" si="18"/>
        <v>0.06597222222222222</v>
      </c>
      <c r="L22" s="18">
        <f>L3*20</f>
        <v>0.06712962962962962</v>
      </c>
      <c r="M22" s="18">
        <f>M3*20</f>
        <v>0.06828703703703703</v>
      </c>
      <c r="N22" s="18">
        <f>N3*20</f>
        <v>0.06944444444444445</v>
      </c>
      <c r="O22" s="15">
        <v>20</v>
      </c>
    </row>
    <row r="23" spans="1:15" ht="15.75">
      <c r="A23" s="1">
        <v>21</v>
      </c>
      <c r="B23" s="2">
        <f aca="true" t="shared" si="19" ref="B23:K23">B3*21</f>
        <v>0.058333333333333334</v>
      </c>
      <c r="C23" s="2">
        <f t="shared" si="19"/>
        <v>0.05954861111111111</v>
      </c>
      <c r="D23" s="2">
        <f t="shared" si="19"/>
        <v>0.060763888888888895</v>
      </c>
      <c r="E23" s="2">
        <f t="shared" si="19"/>
        <v>0.06197916666666667</v>
      </c>
      <c r="F23" s="2">
        <f t="shared" si="19"/>
        <v>0.06319444444444444</v>
      </c>
      <c r="G23" s="2">
        <f t="shared" si="19"/>
        <v>0.06440972222222223</v>
      </c>
      <c r="H23" s="2">
        <f t="shared" si="19"/>
        <v>0.065625</v>
      </c>
      <c r="I23" s="2">
        <f t="shared" si="19"/>
        <v>0.06684027777777778</v>
      </c>
      <c r="J23" s="2">
        <f t="shared" si="19"/>
        <v>0.06805555555555555</v>
      </c>
      <c r="K23" s="2">
        <f t="shared" si="19"/>
        <v>0.06927083333333334</v>
      </c>
      <c r="L23" s="2">
        <f>L3*21</f>
        <v>0.07048611111111111</v>
      </c>
      <c r="M23" s="2">
        <f>M3*21</f>
        <v>0.0717013888888889</v>
      </c>
      <c r="N23" s="2">
        <f>N3*21</f>
        <v>0.07291666666666666</v>
      </c>
      <c r="O23" s="1">
        <v>21</v>
      </c>
    </row>
    <row r="24" spans="1:15" ht="15.75">
      <c r="A24" s="1">
        <v>21.1</v>
      </c>
      <c r="B24" s="2">
        <f aca="true" t="shared" si="20" ref="B24:K24">B3*21+(1/10*B3)</f>
        <v>0.058611111111111114</v>
      </c>
      <c r="C24" s="2">
        <f t="shared" si="20"/>
        <v>0.05983217592592592</v>
      </c>
      <c r="D24" s="2">
        <f t="shared" si="20"/>
        <v>0.06105324074074075</v>
      </c>
      <c r="E24" s="2">
        <f t="shared" si="20"/>
        <v>0.062274305555555555</v>
      </c>
      <c r="F24" s="2">
        <f t="shared" si="20"/>
        <v>0.06349537037037037</v>
      </c>
      <c r="G24" s="2">
        <f t="shared" si="20"/>
        <v>0.06471643518518519</v>
      </c>
      <c r="H24" s="2">
        <f t="shared" si="20"/>
        <v>0.0659375</v>
      </c>
      <c r="I24" s="2">
        <f t="shared" si="20"/>
        <v>0.06715856481481482</v>
      </c>
      <c r="J24" s="2">
        <f t="shared" si="20"/>
        <v>0.06837962962962962</v>
      </c>
      <c r="K24" s="2">
        <f t="shared" si="20"/>
        <v>0.06960069444444444</v>
      </c>
      <c r="L24" s="2">
        <f>L3*21+(1/10*L3)</f>
        <v>0.07082175925925926</v>
      </c>
      <c r="M24" s="2">
        <f>M3*21+(1/10*M3)</f>
        <v>0.07204282407407409</v>
      </c>
      <c r="N24" s="2">
        <f>N3*21+(1/10*N3)</f>
        <v>0.07326388888888888</v>
      </c>
      <c r="O24" s="1">
        <v>21.1</v>
      </c>
    </row>
    <row r="25" spans="1:15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</row>
    <row r="26" spans="1:15" ht="15.75">
      <c r="A26" s="15">
        <v>1</v>
      </c>
      <c r="B26" s="18">
        <v>0.002777777777777778</v>
      </c>
      <c r="C26" s="18">
        <v>0.002835648148148148</v>
      </c>
      <c r="D26" s="18">
        <v>0.002893518518518519</v>
      </c>
      <c r="E26" s="18">
        <v>0.002951388888888889</v>
      </c>
      <c r="F26" s="18">
        <v>0.003009259259259259</v>
      </c>
      <c r="G26" s="18">
        <v>0.0030671296296296297</v>
      </c>
      <c r="H26" s="18">
        <v>0.003125</v>
      </c>
      <c r="I26" s="18">
        <v>0.00318287037037037</v>
      </c>
      <c r="J26" s="18">
        <v>0.0032407407407407406</v>
      </c>
      <c r="K26" s="18">
        <v>0.003298611111111111</v>
      </c>
      <c r="L26" s="18">
        <v>0.003356481481481481</v>
      </c>
      <c r="M26" s="18">
        <v>0.003414351851851852</v>
      </c>
      <c r="N26" s="18">
        <v>0.003472222222222222</v>
      </c>
      <c r="O26" s="15">
        <v>1</v>
      </c>
    </row>
    <row r="28" spans="1:15" ht="15.75">
      <c r="A28" s="23" t="s">
        <v>4</v>
      </c>
      <c r="B28" s="12">
        <f>3600/(240+0)</f>
        <v>15</v>
      </c>
      <c r="C28" s="12">
        <f>3600/(240+5)</f>
        <v>14.693877551020408</v>
      </c>
      <c r="D28" s="12">
        <f>3600/(240+10)</f>
        <v>14.4</v>
      </c>
      <c r="E28" s="12">
        <f>3600/(240+15)</f>
        <v>14.117647058823529</v>
      </c>
      <c r="F28" s="12">
        <f>3600/(240+20)</f>
        <v>13.846153846153847</v>
      </c>
      <c r="G28" s="12">
        <f>3600/(240+25)</f>
        <v>13.584905660377359</v>
      </c>
      <c r="H28" s="12">
        <f>3600/(240+30)</f>
        <v>13.333333333333334</v>
      </c>
      <c r="I28" s="12">
        <f>3600/(240+35)</f>
        <v>13.090909090909092</v>
      </c>
      <c r="J28" s="12">
        <f>3600/(240+40)</f>
        <v>12.857142857142858</v>
      </c>
      <c r="K28" s="12">
        <f>3600/(240+45)</f>
        <v>12.631578947368421</v>
      </c>
      <c r="L28" s="12">
        <f>3600/(240+50)</f>
        <v>12.413793103448276</v>
      </c>
      <c r="M28" s="12">
        <f>3600/(240+55)</f>
        <v>12.203389830508474</v>
      </c>
      <c r="N28" s="12">
        <f>3600/(300+0)</f>
        <v>12</v>
      </c>
      <c r="O28" s="23" t="s">
        <v>4</v>
      </c>
    </row>
  </sheetData>
  <printOptions horizontalCentered="1" verticalCentered="1"/>
  <pageMargins left="0.1968503937007874" right="0.1968503937007874" top="0.1968503937007874" bottom="0" header="0.1968503937007874" footer="0"/>
  <pageSetup fitToHeight="0" fitToWidth="1" orientation="landscape" paperSize="9" r:id="rId1"/>
  <headerFooter alignWithMargins="0">
    <oddHeader xml:space="preserve">&amp;RPiet van der Nat  **  info: p.nat2@chello.nl  **  &amp;D  **  &amp;T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28"/>
  <sheetViews>
    <sheetView zoomScale="90" zoomScaleNormal="90" workbookViewId="0" topLeftCell="A13">
      <selection activeCell="O28" sqref="O28"/>
    </sheetView>
  </sheetViews>
  <sheetFormatPr defaultColWidth="9.00390625" defaultRowHeight="15.75"/>
  <cols>
    <col min="1" max="1" width="7.375" style="0" customWidth="1"/>
    <col min="15" max="15" width="6.625" style="0" customWidth="1"/>
  </cols>
  <sheetData>
    <row r="1" spans="1:8" ht="34.5">
      <c r="A1" s="16" t="s">
        <v>5</v>
      </c>
      <c r="B1" s="17"/>
      <c r="C1" s="17"/>
      <c r="D1" s="17"/>
      <c r="E1" s="17"/>
      <c r="F1" s="17"/>
      <c r="G1" s="17"/>
      <c r="H1" s="17"/>
    </row>
    <row r="2" spans="1:8" ht="15.75" customHeight="1">
      <c r="A2" s="16"/>
      <c r="B2" s="17"/>
      <c r="C2" s="17"/>
      <c r="D2" s="17"/>
      <c r="E2" s="17"/>
      <c r="F2" s="17"/>
      <c r="G2" s="17"/>
      <c r="H2" s="17"/>
    </row>
    <row r="3" spans="1:15" ht="15.75">
      <c r="A3" s="15">
        <v>1</v>
      </c>
      <c r="B3" s="18">
        <v>0.003472222222222222</v>
      </c>
      <c r="C3" s="18">
        <v>0.003530092592592592</v>
      </c>
      <c r="D3" s="18">
        <v>0.003587962962962963</v>
      </c>
      <c r="E3" s="18">
        <v>0.003645833333333333</v>
      </c>
      <c r="F3" s="18">
        <v>0.0037037037037037034</v>
      </c>
      <c r="G3" s="18">
        <v>0.003761574074074074</v>
      </c>
      <c r="H3" s="18">
        <v>0.0038194444444444443</v>
      </c>
      <c r="I3" s="18">
        <v>0.0038773148148148143</v>
      </c>
      <c r="J3" s="18">
        <v>0.003935185185185186</v>
      </c>
      <c r="K3" s="18">
        <v>0.003993055555555556</v>
      </c>
      <c r="L3" s="18">
        <v>0.004050925925925926</v>
      </c>
      <c r="M3" s="18">
        <v>0.004108796296296297</v>
      </c>
      <c r="N3" s="19">
        <v>0.004166666666666667</v>
      </c>
      <c r="O3" s="15">
        <v>1</v>
      </c>
    </row>
    <row r="4" spans="1:15" ht="15.75">
      <c r="A4" s="1">
        <v>2</v>
      </c>
      <c r="B4" s="2">
        <f aca="true" t="shared" si="0" ref="B4:N4">B3*2</f>
        <v>0.006944444444444444</v>
      </c>
      <c r="C4" s="2">
        <f t="shared" si="0"/>
        <v>0.007060185185185184</v>
      </c>
      <c r="D4" s="2">
        <f t="shared" si="0"/>
        <v>0.007175925925925926</v>
      </c>
      <c r="E4" s="2">
        <f t="shared" si="0"/>
        <v>0.007291666666666666</v>
      </c>
      <c r="F4" s="2">
        <f t="shared" si="0"/>
        <v>0.007407407407407407</v>
      </c>
      <c r="G4" s="2">
        <f t="shared" si="0"/>
        <v>0.007523148148148148</v>
      </c>
      <c r="H4" s="2">
        <f t="shared" si="0"/>
        <v>0.007638888888888889</v>
      </c>
      <c r="I4" s="2">
        <f t="shared" si="0"/>
        <v>0.007754629629629629</v>
      </c>
      <c r="J4" s="2">
        <f t="shared" si="0"/>
        <v>0.007870370370370371</v>
      </c>
      <c r="K4" s="2">
        <f t="shared" si="0"/>
        <v>0.007986111111111112</v>
      </c>
      <c r="L4" s="2">
        <f t="shared" si="0"/>
        <v>0.008101851851851851</v>
      </c>
      <c r="M4" s="2">
        <f t="shared" si="0"/>
        <v>0.008217592592592594</v>
      </c>
      <c r="N4" s="4">
        <f t="shared" si="0"/>
        <v>0.008333333333333333</v>
      </c>
      <c r="O4" s="1">
        <v>2</v>
      </c>
    </row>
    <row r="5" spans="1:15" ht="15.75">
      <c r="A5" s="1">
        <v>3</v>
      </c>
      <c r="B5" s="2">
        <f>B3*3</f>
        <v>0.010416666666666666</v>
      </c>
      <c r="C5" s="2">
        <f aca="true" t="shared" si="1" ref="C5:N5">C3*3</f>
        <v>0.010590277777777777</v>
      </c>
      <c r="D5" s="2">
        <f t="shared" si="1"/>
        <v>0.010763888888888889</v>
      </c>
      <c r="E5" s="2">
        <f t="shared" si="1"/>
        <v>0.0109375</v>
      </c>
      <c r="F5" s="2">
        <f t="shared" si="1"/>
        <v>0.01111111111111111</v>
      </c>
      <c r="G5" s="2">
        <f t="shared" si="1"/>
        <v>0.011284722222222222</v>
      </c>
      <c r="H5" s="2">
        <f t="shared" si="1"/>
        <v>0.011458333333333333</v>
      </c>
      <c r="I5" s="2">
        <f t="shared" si="1"/>
        <v>0.011631944444444443</v>
      </c>
      <c r="J5" s="2">
        <f t="shared" si="1"/>
        <v>0.011805555555555557</v>
      </c>
      <c r="K5" s="2">
        <f t="shared" si="1"/>
        <v>0.01197916666666667</v>
      </c>
      <c r="L5" s="2">
        <f t="shared" si="1"/>
        <v>0.012152777777777776</v>
      </c>
      <c r="M5" s="2">
        <f t="shared" si="1"/>
        <v>0.01232638888888889</v>
      </c>
      <c r="N5" s="4">
        <f t="shared" si="1"/>
        <v>0.0125</v>
      </c>
      <c r="O5" s="1">
        <v>3</v>
      </c>
    </row>
    <row r="6" spans="1:15" ht="15.75">
      <c r="A6" s="1">
        <v>4</v>
      </c>
      <c r="B6" s="2">
        <f>B3*4</f>
        <v>0.013888888888888888</v>
      </c>
      <c r="C6" s="2">
        <f aca="true" t="shared" si="2" ref="C6:N6">C3*4</f>
        <v>0.014120370370370368</v>
      </c>
      <c r="D6" s="2">
        <f t="shared" si="2"/>
        <v>0.014351851851851852</v>
      </c>
      <c r="E6" s="2">
        <f t="shared" si="2"/>
        <v>0.014583333333333332</v>
      </c>
      <c r="F6" s="2">
        <f t="shared" si="2"/>
        <v>0.014814814814814814</v>
      </c>
      <c r="G6" s="2">
        <f t="shared" si="2"/>
        <v>0.015046296296296295</v>
      </c>
      <c r="H6" s="2">
        <f t="shared" si="2"/>
        <v>0.015277777777777777</v>
      </c>
      <c r="I6" s="2">
        <f t="shared" si="2"/>
        <v>0.015509259259259257</v>
      </c>
      <c r="J6" s="2">
        <f t="shared" si="2"/>
        <v>0.015740740740740743</v>
      </c>
      <c r="K6" s="2">
        <f t="shared" si="2"/>
        <v>0.015972222222222224</v>
      </c>
      <c r="L6" s="2">
        <f t="shared" si="2"/>
        <v>0.016203703703703703</v>
      </c>
      <c r="M6" s="2">
        <f t="shared" si="2"/>
        <v>0.016435185185185188</v>
      </c>
      <c r="N6" s="4">
        <f t="shared" si="2"/>
        <v>0.016666666666666666</v>
      </c>
      <c r="O6" s="1">
        <v>4</v>
      </c>
    </row>
    <row r="7" spans="1:15" ht="18.75">
      <c r="A7" s="3">
        <v>5</v>
      </c>
      <c r="B7" s="18">
        <f>B3*5</f>
        <v>0.017361111111111112</v>
      </c>
      <c r="C7" s="18">
        <f aca="true" t="shared" si="3" ref="C7:N7">C3*5</f>
        <v>0.01765046296296296</v>
      </c>
      <c r="D7" s="18">
        <f t="shared" si="3"/>
        <v>0.017939814814814815</v>
      </c>
      <c r="E7" s="18">
        <f t="shared" si="3"/>
        <v>0.018229166666666664</v>
      </c>
      <c r="F7" s="18">
        <f t="shared" si="3"/>
        <v>0.018518518518518517</v>
      </c>
      <c r="G7" s="18">
        <f t="shared" si="3"/>
        <v>0.01880787037037037</v>
      </c>
      <c r="H7" s="18">
        <f t="shared" si="3"/>
        <v>0.01909722222222222</v>
      </c>
      <c r="I7" s="18">
        <f t="shared" si="3"/>
        <v>0.01938657407407407</v>
      </c>
      <c r="J7" s="18">
        <f t="shared" si="3"/>
        <v>0.01967592592592593</v>
      </c>
      <c r="K7" s="18">
        <f t="shared" si="3"/>
        <v>0.01996527777777778</v>
      </c>
      <c r="L7" s="18">
        <f t="shared" si="3"/>
        <v>0.02025462962962963</v>
      </c>
      <c r="M7" s="18">
        <f t="shared" si="3"/>
        <v>0.020543981481481486</v>
      </c>
      <c r="N7" s="19">
        <f t="shared" si="3"/>
        <v>0.020833333333333332</v>
      </c>
      <c r="O7" s="3">
        <v>5</v>
      </c>
    </row>
    <row r="8" spans="1:15" ht="15.75">
      <c r="A8" s="1">
        <v>6</v>
      </c>
      <c r="B8" s="2">
        <f>B3*6</f>
        <v>0.020833333333333332</v>
      </c>
      <c r="C8" s="2">
        <f aca="true" t="shared" si="4" ref="C8:N8">C3*6</f>
        <v>0.021180555555555553</v>
      </c>
      <c r="D8" s="2">
        <f t="shared" si="4"/>
        <v>0.021527777777777778</v>
      </c>
      <c r="E8" s="2">
        <f t="shared" si="4"/>
        <v>0.021875</v>
      </c>
      <c r="F8" s="2">
        <f t="shared" si="4"/>
        <v>0.02222222222222222</v>
      </c>
      <c r="G8" s="2">
        <f t="shared" si="4"/>
        <v>0.022569444444444444</v>
      </c>
      <c r="H8" s="2">
        <f t="shared" si="4"/>
        <v>0.022916666666666665</v>
      </c>
      <c r="I8" s="2">
        <f t="shared" si="4"/>
        <v>0.023263888888888886</v>
      </c>
      <c r="J8" s="2">
        <f t="shared" si="4"/>
        <v>0.023611111111111114</v>
      </c>
      <c r="K8" s="2">
        <f t="shared" si="4"/>
        <v>0.02395833333333334</v>
      </c>
      <c r="L8" s="2">
        <f t="shared" si="4"/>
        <v>0.024305555555555552</v>
      </c>
      <c r="M8" s="2">
        <f t="shared" si="4"/>
        <v>0.02465277777777778</v>
      </c>
      <c r="N8" s="4">
        <f t="shared" si="4"/>
        <v>0.025</v>
      </c>
      <c r="O8" s="1">
        <v>6</v>
      </c>
    </row>
    <row r="9" spans="1:15" ht="15.75">
      <c r="A9" s="1">
        <v>7</v>
      </c>
      <c r="B9" s="2">
        <f>B3*7</f>
        <v>0.024305555555555552</v>
      </c>
      <c r="C9" s="2">
        <f aca="true" t="shared" si="5" ref="C9:N9">C3*7</f>
        <v>0.024710648148148145</v>
      </c>
      <c r="D9" s="2">
        <f t="shared" si="5"/>
        <v>0.02511574074074074</v>
      </c>
      <c r="E9" s="2">
        <f t="shared" si="5"/>
        <v>0.02552083333333333</v>
      </c>
      <c r="F9" s="2">
        <f t="shared" si="5"/>
        <v>0.025925925925925925</v>
      </c>
      <c r="G9" s="2">
        <f t="shared" si="5"/>
        <v>0.026331018518518517</v>
      </c>
      <c r="H9" s="2">
        <f t="shared" si="5"/>
        <v>0.02673611111111111</v>
      </c>
      <c r="I9" s="2">
        <f t="shared" si="5"/>
        <v>0.027141203703703702</v>
      </c>
      <c r="J9" s="2">
        <f t="shared" si="5"/>
        <v>0.027546296296296298</v>
      </c>
      <c r="K9" s="2">
        <f t="shared" si="5"/>
        <v>0.027951388888888894</v>
      </c>
      <c r="L9" s="2">
        <f t="shared" si="5"/>
        <v>0.02835648148148148</v>
      </c>
      <c r="M9" s="2">
        <f t="shared" si="5"/>
        <v>0.02876157407407408</v>
      </c>
      <c r="N9" s="4">
        <f t="shared" si="5"/>
        <v>0.029166666666666667</v>
      </c>
      <c r="O9" s="1">
        <v>7</v>
      </c>
    </row>
    <row r="10" spans="1:15" ht="15.75">
      <c r="A10" s="1">
        <v>8</v>
      </c>
      <c r="B10" s="2">
        <f>B3*8</f>
        <v>0.027777777777777776</v>
      </c>
      <c r="C10" s="2">
        <f aca="true" t="shared" si="6" ref="C10:N10">C3*8</f>
        <v>0.028240740740740736</v>
      </c>
      <c r="D10" s="2">
        <f t="shared" si="6"/>
        <v>0.028703703703703703</v>
      </c>
      <c r="E10" s="2">
        <f t="shared" si="6"/>
        <v>0.029166666666666664</v>
      </c>
      <c r="F10" s="2">
        <f t="shared" si="6"/>
        <v>0.029629629629629627</v>
      </c>
      <c r="G10" s="2">
        <f t="shared" si="6"/>
        <v>0.03009259259259259</v>
      </c>
      <c r="H10" s="2">
        <f t="shared" si="6"/>
        <v>0.030555555555555555</v>
      </c>
      <c r="I10" s="2">
        <f t="shared" si="6"/>
        <v>0.031018518518518515</v>
      </c>
      <c r="J10" s="2">
        <f t="shared" si="6"/>
        <v>0.031481481481481485</v>
      </c>
      <c r="K10" s="2">
        <f t="shared" si="6"/>
        <v>0.03194444444444445</v>
      </c>
      <c r="L10" s="2">
        <f t="shared" si="6"/>
        <v>0.032407407407407406</v>
      </c>
      <c r="M10" s="2">
        <f t="shared" si="6"/>
        <v>0.032870370370370376</v>
      </c>
      <c r="N10" s="4">
        <f t="shared" si="6"/>
        <v>0.03333333333333333</v>
      </c>
      <c r="O10" s="1">
        <v>8</v>
      </c>
    </row>
    <row r="11" spans="1:15" ht="15.75">
      <c r="A11" s="1">
        <v>9</v>
      </c>
      <c r="B11" s="2">
        <f>B3*9</f>
        <v>0.03125</v>
      </c>
      <c r="C11" s="2">
        <f aca="true" t="shared" si="7" ref="C11:N11">C3*9</f>
        <v>0.03177083333333333</v>
      </c>
      <c r="D11" s="2">
        <f t="shared" si="7"/>
        <v>0.03229166666666666</v>
      </c>
      <c r="E11" s="2">
        <f t="shared" si="7"/>
        <v>0.032812499999999994</v>
      </c>
      <c r="F11" s="2">
        <f t="shared" si="7"/>
        <v>0.03333333333333333</v>
      </c>
      <c r="G11" s="2">
        <f t="shared" si="7"/>
        <v>0.033854166666666664</v>
      </c>
      <c r="H11" s="2">
        <f t="shared" si="7"/>
        <v>0.034374999999999996</v>
      </c>
      <c r="I11" s="2">
        <f t="shared" si="7"/>
        <v>0.03489583333333333</v>
      </c>
      <c r="J11" s="2">
        <f t="shared" si="7"/>
        <v>0.03541666666666667</v>
      </c>
      <c r="K11" s="2">
        <f t="shared" si="7"/>
        <v>0.035937500000000004</v>
      </c>
      <c r="L11" s="2">
        <f t="shared" si="7"/>
        <v>0.03645833333333333</v>
      </c>
      <c r="M11" s="2">
        <f t="shared" si="7"/>
        <v>0.036979166666666674</v>
      </c>
      <c r="N11" s="4">
        <f t="shared" si="7"/>
        <v>0.0375</v>
      </c>
      <c r="O11" s="1">
        <v>9</v>
      </c>
    </row>
    <row r="12" spans="1:15" ht="18.75">
      <c r="A12" s="3">
        <v>10</v>
      </c>
      <c r="B12" s="18">
        <f>B3*10</f>
        <v>0.034722222222222224</v>
      </c>
      <c r="C12" s="18">
        <f aca="true" t="shared" si="8" ref="C12:N12">C3*10</f>
        <v>0.03530092592592592</v>
      </c>
      <c r="D12" s="18">
        <f t="shared" si="8"/>
        <v>0.03587962962962963</v>
      </c>
      <c r="E12" s="18">
        <f t="shared" si="8"/>
        <v>0.03645833333333333</v>
      </c>
      <c r="F12" s="18">
        <f t="shared" si="8"/>
        <v>0.037037037037037035</v>
      </c>
      <c r="G12" s="18">
        <f t="shared" si="8"/>
        <v>0.03761574074074074</v>
      </c>
      <c r="H12" s="18">
        <f t="shared" si="8"/>
        <v>0.03819444444444444</v>
      </c>
      <c r="I12" s="18">
        <f t="shared" si="8"/>
        <v>0.03877314814814814</v>
      </c>
      <c r="J12" s="18">
        <f t="shared" si="8"/>
        <v>0.03935185185185186</v>
      </c>
      <c r="K12" s="18">
        <f t="shared" si="8"/>
        <v>0.03993055555555556</v>
      </c>
      <c r="L12" s="18">
        <f t="shared" si="8"/>
        <v>0.04050925925925926</v>
      </c>
      <c r="M12" s="18">
        <f t="shared" si="8"/>
        <v>0.04108796296296297</v>
      </c>
      <c r="N12" s="19">
        <f t="shared" si="8"/>
        <v>0.041666666666666664</v>
      </c>
      <c r="O12" s="3">
        <v>10</v>
      </c>
    </row>
    <row r="13" spans="1:15" ht="15.75">
      <c r="A13" s="1">
        <v>11</v>
      </c>
      <c r="B13" s="2">
        <f>B3*11</f>
        <v>0.03819444444444444</v>
      </c>
      <c r="C13" s="2">
        <f aca="true" t="shared" si="9" ref="C13:N13">C3*11</f>
        <v>0.038831018518518515</v>
      </c>
      <c r="D13" s="2">
        <f t="shared" si="9"/>
        <v>0.039467592592592596</v>
      </c>
      <c r="E13" s="2">
        <f t="shared" si="9"/>
        <v>0.04010416666666666</v>
      </c>
      <c r="F13" s="2">
        <f t="shared" si="9"/>
        <v>0.04074074074074074</v>
      </c>
      <c r="G13" s="2">
        <f t="shared" si="9"/>
        <v>0.04137731481481481</v>
      </c>
      <c r="H13" s="2">
        <f t="shared" si="9"/>
        <v>0.042013888888888885</v>
      </c>
      <c r="I13" s="2">
        <f t="shared" si="9"/>
        <v>0.04265046296296296</v>
      </c>
      <c r="J13" s="2">
        <f t="shared" si="9"/>
        <v>0.04328703703703704</v>
      </c>
      <c r="K13" s="2">
        <f t="shared" si="9"/>
        <v>0.043923611111111115</v>
      </c>
      <c r="L13" s="2">
        <f t="shared" si="9"/>
        <v>0.04456018518518518</v>
      </c>
      <c r="M13" s="2">
        <f t="shared" si="9"/>
        <v>0.04519675925925927</v>
      </c>
      <c r="N13" s="4">
        <f t="shared" si="9"/>
        <v>0.04583333333333333</v>
      </c>
      <c r="O13" s="1">
        <v>11</v>
      </c>
    </row>
    <row r="14" spans="1:15" ht="15.75">
      <c r="A14" s="1">
        <v>12</v>
      </c>
      <c r="B14" s="2">
        <f>B3*12</f>
        <v>0.041666666666666664</v>
      </c>
      <c r="C14" s="2">
        <f aca="true" t="shared" si="10" ref="C14:N14">C3*12</f>
        <v>0.042361111111111106</v>
      </c>
      <c r="D14" s="2">
        <f t="shared" si="10"/>
        <v>0.043055555555555555</v>
      </c>
      <c r="E14" s="2">
        <f t="shared" si="10"/>
        <v>0.04375</v>
      </c>
      <c r="F14" s="2">
        <f t="shared" si="10"/>
        <v>0.04444444444444444</v>
      </c>
      <c r="G14" s="2">
        <f t="shared" si="10"/>
        <v>0.04513888888888889</v>
      </c>
      <c r="H14" s="2">
        <f t="shared" si="10"/>
        <v>0.04583333333333333</v>
      </c>
      <c r="I14" s="2">
        <f t="shared" si="10"/>
        <v>0.04652777777777777</v>
      </c>
      <c r="J14" s="2">
        <f t="shared" si="10"/>
        <v>0.04722222222222223</v>
      </c>
      <c r="K14" s="2">
        <f t="shared" si="10"/>
        <v>0.04791666666666668</v>
      </c>
      <c r="L14" s="2">
        <f t="shared" si="10"/>
        <v>0.048611111111111105</v>
      </c>
      <c r="M14" s="2">
        <f t="shared" si="10"/>
        <v>0.04930555555555556</v>
      </c>
      <c r="N14" s="4">
        <f t="shared" si="10"/>
        <v>0.05</v>
      </c>
      <c r="O14" s="1">
        <v>12</v>
      </c>
    </row>
    <row r="15" spans="1:15" ht="15.75">
      <c r="A15" s="1">
        <v>13</v>
      </c>
      <c r="B15" s="2">
        <f>B3*13</f>
        <v>0.04513888888888889</v>
      </c>
      <c r="C15" s="2">
        <f aca="true" t="shared" si="11" ref="C15:N15">C3*13</f>
        <v>0.0458912037037037</v>
      </c>
      <c r="D15" s="2">
        <f t="shared" si="11"/>
        <v>0.046643518518518515</v>
      </c>
      <c r="E15" s="2">
        <f t="shared" si="11"/>
        <v>0.04739583333333333</v>
      </c>
      <c r="F15" s="2">
        <f t="shared" si="11"/>
        <v>0.04814814814814814</v>
      </c>
      <c r="G15" s="2">
        <f t="shared" si="11"/>
        <v>0.04890046296296296</v>
      </c>
      <c r="H15" s="2">
        <f t="shared" si="11"/>
        <v>0.049652777777777775</v>
      </c>
      <c r="I15" s="2">
        <f t="shared" si="11"/>
        <v>0.050405092592592585</v>
      </c>
      <c r="J15" s="2">
        <f t="shared" si="11"/>
        <v>0.051157407407407415</v>
      </c>
      <c r="K15" s="2">
        <f t="shared" si="11"/>
        <v>0.05190972222222223</v>
      </c>
      <c r="L15" s="2">
        <f t="shared" si="11"/>
        <v>0.052662037037037035</v>
      </c>
      <c r="M15" s="2">
        <f t="shared" si="11"/>
        <v>0.05341435185185186</v>
      </c>
      <c r="N15" s="4">
        <f t="shared" si="11"/>
        <v>0.05416666666666667</v>
      </c>
      <c r="O15" s="1">
        <v>13</v>
      </c>
    </row>
    <row r="16" spans="1:15" ht="15.75">
      <c r="A16" s="1">
        <v>14</v>
      </c>
      <c r="B16" s="2">
        <f>B3*14</f>
        <v>0.048611111111111105</v>
      </c>
      <c r="C16" s="2">
        <f aca="true" t="shared" si="12" ref="C16:N16">C3*14</f>
        <v>0.04942129629629629</v>
      </c>
      <c r="D16" s="2">
        <f t="shared" si="12"/>
        <v>0.05023148148148148</v>
      </c>
      <c r="E16" s="2">
        <f t="shared" si="12"/>
        <v>0.05104166666666666</v>
      </c>
      <c r="F16" s="2">
        <f t="shared" si="12"/>
        <v>0.05185185185185185</v>
      </c>
      <c r="G16" s="2">
        <f t="shared" si="12"/>
        <v>0.052662037037037035</v>
      </c>
      <c r="H16" s="2">
        <f t="shared" si="12"/>
        <v>0.05347222222222222</v>
      </c>
      <c r="I16" s="2">
        <f t="shared" si="12"/>
        <v>0.054282407407407404</v>
      </c>
      <c r="J16" s="2">
        <f t="shared" si="12"/>
        <v>0.055092592592592596</v>
      </c>
      <c r="K16" s="2">
        <f t="shared" si="12"/>
        <v>0.05590277777777779</v>
      </c>
      <c r="L16" s="2">
        <f t="shared" si="12"/>
        <v>0.05671296296296296</v>
      </c>
      <c r="M16" s="2">
        <f t="shared" si="12"/>
        <v>0.05752314814814816</v>
      </c>
      <c r="N16" s="4">
        <f t="shared" si="12"/>
        <v>0.058333333333333334</v>
      </c>
      <c r="O16" s="1">
        <v>14</v>
      </c>
    </row>
    <row r="17" spans="1:15" ht="15.75">
      <c r="A17" s="15">
        <v>15</v>
      </c>
      <c r="B17" s="18">
        <f>B3*15</f>
        <v>0.05208333333333333</v>
      </c>
      <c r="C17" s="18">
        <f aca="true" t="shared" si="13" ref="C17:N17">C3*15</f>
        <v>0.05295138888888888</v>
      </c>
      <c r="D17" s="18">
        <f t="shared" si="13"/>
        <v>0.05381944444444445</v>
      </c>
      <c r="E17" s="18">
        <f t="shared" si="13"/>
        <v>0.05468749999999999</v>
      </c>
      <c r="F17" s="18">
        <f t="shared" si="13"/>
        <v>0.05555555555555555</v>
      </c>
      <c r="G17" s="18">
        <f t="shared" si="13"/>
        <v>0.056423611111111105</v>
      </c>
      <c r="H17" s="18">
        <f t="shared" si="13"/>
        <v>0.057291666666666664</v>
      </c>
      <c r="I17" s="18">
        <f t="shared" si="13"/>
        <v>0.05815972222222222</v>
      </c>
      <c r="J17" s="18">
        <f t="shared" si="13"/>
        <v>0.05902777777777778</v>
      </c>
      <c r="K17" s="18">
        <f t="shared" si="13"/>
        <v>0.05989583333333334</v>
      </c>
      <c r="L17" s="18">
        <f t="shared" si="13"/>
        <v>0.06076388888888889</v>
      </c>
      <c r="M17" s="18">
        <f t="shared" si="13"/>
        <v>0.061631944444444454</v>
      </c>
      <c r="N17" s="19">
        <f t="shared" si="13"/>
        <v>0.0625</v>
      </c>
      <c r="O17" s="15">
        <v>15</v>
      </c>
    </row>
    <row r="18" spans="1:15" ht="15.75">
      <c r="A18" s="1">
        <v>16</v>
      </c>
      <c r="B18" s="2">
        <f>B3*16</f>
        <v>0.05555555555555555</v>
      </c>
      <c r="C18" s="2">
        <f aca="true" t="shared" si="14" ref="C18:N18">C3*16</f>
        <v>0.05648148148148147</v>
      </c>
      <c r="D18" s="2">
        <f t="shared" si="14"/>
        <v>0.05740740740740741</v>
      </c>
      <c r="E18" s="2">
        <f t="shared" si="14"/>
        <v>0.05833333333333333</v>
      </c>
      <c r="F18" s="2">
        <f t="shared" si="14"/>
        <v>0.059259259259259255</v>
      </c>
      <c r="G18" s="2">
        <f t="shared" si="14"/>
        <v>0.06018518518518518</v>
      </c>
      <c r="H18" s="2">
        <f t="shared" si="14"/>
        <v>0.06111111111111111</v>
      </c>
      <c r="I18" s="2">
        <f t="shared" si="14"/>
        <v>0.06203703703703703</v>
      </c>
      <c r="J18" s="2">
        <f t="shared" si="14"/>
        <v>0.06296296296296297</v>
      </c>
      <c r="K18" s="2">
        <f t="shared" si="14"/>
        <v>0.0638888888888889</v>
      </c>
      <c r="L18" s="2">
        <f t="shared" si="14"/>
        <v>0.06481481481481481</v>
      </c>
      <c r="M18" s="2">
        <f t="shared" si="14"/>
        <v>0.06574074074074075</v>
      </c>
      <c r="N18" s="4">
        <f t="shared" si="14"/>
        <v>0.06666666666666667</v>
      </c>
      <c r="O18" s="1">
        <v>16</v>
      </c>
    </row>
    <row r="19" spans="1:15" ht="15.75">
      <c r="A19" s="1">
        <v>17</v>
      </c>
      <c r="B19" s="2">
        <f>B3*17</f>
        <v>0.059027777777777776</v>
      </c>
      <c r="C19" s="2">
        <f aca="true" t="shared" si="15" ref="C19:N19">C3*17</f>
        <v>0.060011574074074064</v>
      </c>
      <c r="D19" s="2">
        <f t="shared" si="15"/>
        <v>0.060995370370370366</v>
      </c>
      <c r="E19" s="2">
        <f t="shared" si="15"/>
        <v>0.06197916666666666</v>
      </c>
      <c r="F19" s="2">
        <f t="shared" si="15"/>
        <v>0.06296296296296296</v>
      </c>
      <c r="G19" s="2">
        <f t="shared" si="15"/>
        <v>0.06394675925925926</v>
      </c>
      <c r="H19" s="2">
        <f t="shared" si="15"/>
        <v>0.06493055555555555</v>
      </c>
      <c r="I19" s="2">
        <f t="shared" si="15"/>
        <v>0.06591435185185185</v>
      </c>
      <c r="J19" s="2">
        <f t="shared" si="15"/>
        <v>0.06689814814814815</v>
      </c>
      <c r="K19" s="2">
        <f t="shared" si="15"/>
        <v>0.06788194444444445</v>
      </c>
      <c r="L19" s="2">
        <f t="shared" si="15"/>
        <v>0.06886574074074074</v>
      </c>
      <c r="M19" s="2">
        <f t="shared" si="15"/>
        <v>0.06984953703703704</v>
      </c>
      <c r="N19" s="4">
        <f t="shared" si="15"/>
        <v>0.07083333333333333</v>
      </c>
      <c r="O19" s="1">
        <v>17</v>
      </c>
    </row>
    <row r="20" spans="1:15" ht="15.75">
      <c r="A20" s="1">
        <v>18</v>
      </c>
      <c r="B20" s="2">
        <f>B3*18</f>
        <v>0.0625</v>
      </c>
      <c r="C20" s="2">
        <f aca="true" t="shared" si="16" ref="C20:N20">C3*18</f>
        <v>0.06354166666666666</v>
      </c>
      <c r="D20" s="2">
        <f t="shared" si="16"/>
        <v>0.06458333333333333</v>
      </c>
      <c r="E20" s="2">
        <f t="shared" si="16"/>
        <v>0.06562499999999999</v>
      </c>
      <c r="F20" s="2">
        <f t="shared" si="16"/>
        <v>0.06666666666666667</v>
      </c>
      <c r="G20" s="2">
        <f t="shared" si="16"/>
        <v>0.06770833333333333</v>
      </c>
      <c r="H20" s="2">
        <f t="shared" si="16"/>
        <v>0.06874999999999999</v>
      </c>
      <c r="I20" s="2">
        <f t="shared" si="16"/>
        <v>0.06979166666666665</v>
      </c>
      <c r="J20" s="2">
        <f t="shared" si="16"/>
        <v>0.07083333333333335</v>
      </c>
      <c r="K20" s="2">
        <f t="shared" si="16"/>
        <v>0.07187500000000001</v>
      </c>
      <c r="L20" s="2">
        <f t="shared" si="16"/>
        <v>0.07291666666666666</v>
      </c>
      <c r="M20" s="2">
        <f t="shared" si="16"/>
        <v>0.07395833333333335</v>
      </c>
      <c r="N20" s="4">
        <f t="shared" si="16"/>
        <v>0.075</v>
      </c>
      <c r="O20" s="1">
        <v>18</v>
      </c>
    </row>
    <row r="21" spans="1:15" ht="15.75">
      <c r="A21" s="1">
        <v>19</v>
      </c>
      <c r="B21" s="2">
        <f>B3*19</f>
        <v>0.06597222222222222</v>
      </c>
      <c r="C21" s="2">
        <f aca="true" t="shared" si="17" ref="C21:N21">C3*19</f>
        <v>0.06707175925925925</v>
      </c>
      <c r="D21" s="2">
        <f t="shared" si="17"/>
        <v>0.0681712962962963</v>
      </c>
      <c r="E21" s="2">
        <f t="shared" si="17"/>
        <v>0.06927083333333332</v>
      </c>
      <c r="F21" s="2">
        <f t="shared" si="17"/>
        <v>0.07037037037037036</v>
      </c>
      <c r="G21" s="2">
        <f t="shared" si="17"/>
        <v>0.0714699074074074</v>
      </c>
      <c r="H21" s="2">
        <f t="shared" si="17"/>
        <v>0.07256944444444444</v>
      </c>
      <c r="I21" s="2">
        <f t="shared" si="17"/>
        <v>0.07366898148148147</v>
      </c>
      <c r="J21" s="2">
        <f t="shared" si="17"/>
        <v>0.07476851851851853</v>
      </c>
      <c r="K21" s="2">
        <f t="shared" si="17"/>
        <v>0.07586805555555556</v>
      </c>
      <c r="L21" s="2">
        <f t="shared" si="17"/>
        <v>0.07696759259259259</v>
      </c>
      <c r="M21" s="2">
        <f t="shared" si="17"/>
        <v>0.07806712962962964</v>
      </c>
      <c r="N21" s="4">
        <f t="shared" si="17"/>
        <v>0.07916666666666666</v>
      </c>
      <c r="O21" s="1">
        <v>19</v>
      </c>
    </row>
    <row r="22" spans="1:15" ht="15.75">
      <c r="A22" s="15">
        <v>20</v>
      </c>
      <c r="B22" s="18">
        <f>B3*20</f>
        <v>0.06944444444444445</v>
      </c>
      <c r="C22" s="18">
        <f aca="true" t="shared" si="18" ref="C22:N22">C3*20</f>
        <v>0.07060185185185185</v>
      </c>
      <c r="D22" s="18">
        <f t="shared" si="18"/>
        <v>0.07175925925925926</v>
      </c>
      <c r="E22" s="18">
        <f t="shared" si="18"/>
        <v>0.07291666666666666</v>
      </c>
      <c r="F22" s="18">
        <f t="shared" si="18"/>
        <v>0.07407407407407407</v>
      </c>
      <c r="G22" s="18">
        <f t="shared" si="18"/>
        <v>0.07523148148148148</v>
      </c>
      <c r="H22" s="18">
        <f t="shared" si="18"/>
        <v>0.07638888888888888</v>
      </c>
      <c r="I22" s="18">
        <f t="shared" si="18"/>
        <v>0.07754629629629628</v>
      </c>
      <c r="J22" s="18">
        <f t="shared" si="18"/>
        <v>0.07870370370370372</v>
      </c>
      <c r="K22" s="18">
        <f t="shared" si="18"/>
        <v>0.07986111111111112</v>
      </c>
      <c r="L22" s="18">
        <f t="shared" si="18"/>
        <v>0.08101851851851852</v>
      </c>
      <c r="M22" s="18">
        <f t="shared" si="18"/>
        <v>0.08217592592592594</v>
      </c>
      <c r="N22" s="19">
        <f t="shared" si="18"/>
        <v>0.08333333333333333</v>
      </c>
      <c r="O22" s="15">
        <v>20</v>
      </c>
    </row>
    <row r="23" spans="1:15" ht="15.75">
      <c r="A23" s="1">
        <v>21</v>
      </c>
      <c r="B23" s="2">
        <f>B3*21</f>
        <v>0.07291666666666666</v>
      </c>
      <c r="C23" s="2">
        <f aca="true" t="shared" si="19" ref="C23:N23">C3*21</f>
        <v>0.07413194444444443</v>
      </c>
      <c r="D23" s="2">
        <f t="shared" si="19"/>
        <v>0.07534722222222222</v>
      </c>
      <c r="E23" s="2">
        <f t="shared" si="19"/>
        <v>0.07656249999999999</v>
      </c>
      <c r="F23" s="2">
        <f t="shared" si="19"/>
        <v>0.07777777777777777</v>
      </c>
      <c r="G23" s="2">
        <f t="shared" si="19"/>
        <v>0.07899305555555555</v>
      </c>
      <c r="H23" s="2">
        <f t="shared" si="19"/>
        <v>0.08020833333333333</v>
      </c>
      <c r="I23" s="2">
        <f t="shared" si="19"/>
        <v>0.0814236111111111</v>
      </c>
      <c r="J23" s="2">
        <f t="shared" si="19"/>
        <v>0.0826388888888889</v>
      </c>
      <c r="K23" s="2">
        <f t="shared" si="19"/>
        <v>0.08385416666666667</v>
      </c>
      <c r="L23" s="2">
        <f t="shared" si="19"/>
        <v>0.08506944444444443</v>
      </c>
      <c r="M23" s="2">
        <f t="shared" si="19"/>
        <v>0.08628472222222223</v>
      </c>
      <c r="N23" s="4">
        <f t="shared" si="19"/>
        <v>0.0875</v>
      </c>
      <c r="O23" s="1">
        <v>21</v>
      </c>
    </row>
    <row r="24" spans="1:15" ht="15.75">
      <c r="A24" s="1">
        <v>21.1</v>
      </c>
      <c r="B24" s="2">
        <f>B3*21+(1/10*B3)</f>
        <v>0.07326388888888888</v>
      </c>
      <c r="C24" s="2">
        <f aca="true" t="shared" si="20" ref="C24:N24">C3*21+(1/10*C3)</f>
        <v>0.07448495370370369</v>
      </c>
      <c r="D24" s="2">
        <f t="shared" si="20"/>
        <v>0.07570601851851852</v>
      </c>
      <c r="E24" s="2">
        <f t="shared" si="20"/>
        <v>0.07692708333333333</v>
      </c>
      <c r="F24" s="2">
        <f t="shared" si="20"/>
        <v>0.07814814814814813</v>
      </c>
      <c r="G24" s="2">
        <f t="shared" si="20"/>
        <v>0.07936921296296295</v>
      </c>
      <c r="H24" s="2">
        <f t="shared" si="20"/>
        <v>0.08059027777777777</v>
      </c>
      <c r="I24" s="2">
        <f t="shared" si="20"/>
        <v>0.08181134259259258</v>
      </c>
      <c r="J24" s="2">
        <f t="shared" si="20"/>
        <v>0.08303240740740742</v>
      </c>
      <c r="K24" s="2">
        <f t="shared" si="20"/>
        <v>0.08425347222222224</v>
      </c>
      <c r="L24" s="2">
        <f t="shared" si="20"/>
        <v>0.08547453703703703</v>
      </c>
      <c r="M24" s="2">
        <f t="shared" si="20"/>
        <v>0.08669560185185186</v>
      </c>
      <c r="N24" s="4">
        <f t="shared" si="20"/>
        <v>0.08791666666666666</v>
      </c>
      <c r="O24" s="1">
        <v>21.1</v>
      </c>
    </row>
    <row r="25" spans="1:15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</row>
    <row r="26" spans="1:15" ht="15.75">
      <c r="A26" s="15">
        <v>1</v>
      </c>
      <c r="B26" s="18">
        <v>0.003472222222222222</v>
      </c>
      <c r="C26" s="18">
        <v>0.003530092592592592</v>
      </c>
      <c r="D26" s="18">
        <v>0.003587962962962963</v>
      </c>
      <c r="E26" s="18">
        <v>0.003645833333333333</v>
      </c>
      <c r="F26" s="18">
        <v>0.0037037037037037034</v>
      </c>
      <c r="G26" s="18">
        <v>0.003761574074074074</v>
      </c>
      <c r="H26" s="18">
        <v>0.0038194444444444443</v>
      </c>
      <c r="I26" s="18">
        <v>0.0038773148148148143</v>
      </c>
      <c r="J26" s="18">
        <v>0.003935185185185186</v>
      </c>
      <c r="K26" s="18">
        <v>0.003993055555555556</v>
      </c>
      <c r="L26" s="18">
        <v>0.004050925925925926</v>
      </c>
      <c r="M26" s="18">
        <v>0.004108796296296297</v>
      </c>
      <c r="N26" s="19">
        <v>0.004166666666666667</v>
      </c>
      <c r="O26" s="15">
        <v>1</v>
      </c>
    </row>
    <row r="27" spans="5:7" ht="15.75">
      <c r="E27" s="5"/>
      <c r="F27" s="5"/>
      <c r="G27" s="5"/>
    </row>
    <row r="28" spans="1:15" ht="15.75">
      <c r="A28" s="23" t="s">
        <v>4</v>
      </c>
      <c r="B28" s="12">
        <f>3600/(300+0)</f>
        <v>12</v>
      </c>
      <c r="C28" s="12">
        <f>3600/(300+5)</f>
        <v>11.80327868852459</v>
      </c>
      <c r="D28" s="12">
        <f>3600/(300+10)</f>
        <v>11.612903225806452</v>
      </c>
      <c r="E28" s="12">
        <f>3600/(300+15)</f>
        <v>11.428571428571429</v>
      </c>
      <c r="F28" s="12">
        <f>3600/(300+20)</f>
        <v>11.25</v>
      </c>
      <c r="G28" s="12">
        <f>3600/(300+25)</f>
        <v>11.076923076923077</v>
      </c>
      <c r="H28" s="12">
        <f>3600/(300+30)</f>
        <v>10.909090909090908</v>
      </c>
      <c r="I28" s="12">
        <f>3600/(300+35)</f>
        <v>10.746268656716419</v>
      </c>
      <c r="J28" s="12">
        <f>3600/(300+40)</f>
        <v>10.588235294117647</v>
      </c>
      <c r="K28" s="12">
        <f>3600/(300+45)</f>
        <v>10.434782608695652</v>
      </c>
      <c r="L28" s="12">
        <f>3600/(300+50)</f>
        <v>10.285714285714286</v>
      </c>
      <c r="M28" s="12">
        <f>3600/(300+55)</f>
        <v>10.140845070422536</v>
      </c>
      <c r="N28" s="12">
        <f>3600/(360+0)</f>
        <v>10</v>
      </c>
      <c r="O28" s="23" t="s">
        <v>4</v>
      </c>
    </row>
  </sheetData>
  <printOptions horizontalCentered="1" verticalCentered="1"/>
  <pageMargins left="0.1968503937007874" right="0.1968503937007874" top="0.3937007874015748" bottom="0" header="0.3937007874015748" footer="0"/>
  <pageSetup orientation="landscape" paperSize="9" r:id="rId1"/>
  <headerFooter alignWithMargins="0">
    <oddHeader xml:space="preserve">&amp;RPiet van der Nat  **  info: p.nat2@chello.nl  **  &amp;D  **  &amp;T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28"/>
  <sheetViews>
    <sheetView tabSelected="1" zoomScale="90" zoomScaleNormal="90" workbookViewId="0" topLeftCell="A1">
      <selection activeCell="O28" sqref="O28"/>
    </sheetView>
  </sheetViews>
  <sheetFormatPr defaultColWidth="9.00390625" defaultRowHeight="15.75"/>
  <cols>
    <col min="1" max="1" width="7.375" style="0" customWidth="1"/>
    <col min="15" max="15" width="6.625" style="0" customWidth="1"/>
  </cols>
  <sheetData>
    <row r="1" spans="1:7" ht="34.5">
      <c r="A1" s="16" t="s">
        <v>6</v>
      </c>
      <c r="B1" s="17"/>
      <c r="C1" s="17"/>
      <c r="D1" s="17"/>
      <c r="E1" s="17"/>
      <c r="F1" s="17"/>
      <c r="G1" s="17"/>
    </row>
    <row r="2" spans="1:7" ht="16.5" customHeight="1">
      <c r="A2" s="16"/>
      <c r="B2" s="17"/>
      <c r="C2" s="17"/>
      <c r="D2" s="17"/>
      <c r="E2" s="17"/>
      <c r="F2" s="17"/>
      <c r="G2" s="17"/>
    </row>
    <row r="3" spans="1:15" ht="15.75">
      <c r="A3" s="15">
        <v>1</v>
      </c>
      <c r="B3" s="18">
        <v>0.004166666666666667</v>
      </c>
      <c r="C3" s="18">
        <v>0.004224537037037037</v>
      </c>
      <c r="D3" s="18">
        <v>0.0042824074074074075</v>
      </c>
      <c r="E3" s="18">
        <v>0.004340277777777778</v>
      </c>
      <c r="F3" s="18">
        <v>0.004398148148148148</v>
      </c>
      <c r="G3" s="18">
        <v>0.004456018518518519</v>
      </c>
      <c r="H3" s="18">
        <v>0.004513888888888889</v>
      </c>
      <c r="I3" s="18">
        <v>0.004571759259259259</v>
      </c>
      <c r="J3" s="18">
        <v>0.00462962962962963</v>
      </c>
      <c r="K3" s="18">
        <v>0.0046875</v>
      </c>
      <c r="L3" s="18">
        <v>0.00474537037037037</v>
      </c>
      <c r="M3" s="18">
        <v>0.004803240740740741</v>
      </c>
      <c r="N3" s="18">
        <v>0.004861111111111111</v>
      </c>
      <c r="O3" s="15">
        <v>1</v>
      </c>
    </row>
    <row r="4" spans="1:15" ht="15.75">
      <c r="A4" s="1">
        <v>2</v>
      </c>
      <c r="B4" s="2">
        <f aca="true" t="shared" si="0" ref="B4:N4">B3*2</f>
        <v>0.008333333333333333</v>
      </c>
      <c r="C4" s="2">
        <f t="shared" si="0"/>
        <v>0.008449074074074074</v>
      </c>
      <c r="D4" s="2">
        <f t="shared" si="0"/>
        <v>0.008564814814814815</v>
      </c>
      <c r="E4" s="2">
        <f t="shared" si="0"/>
        <v>0.008680555555555556</v>
      </c>
      <c r="F4" s="2">
        <f t="shared" si="0"/>
        <v>0.008796296296296297</v>
      </c>
      <c r="G4" s="2">
        <f t="shared" si="0"/>
        <v>0.008912037037037038</v>
      </c>
      <c r="H4" s="2">
        <f t="shared" si="0"/>
        <v>0.009027777777777779</v>
      </c>
      <c r="I4" s="2">
        <f t="shared" si="0"/>
        <v>0.009143518518518518</v>
      </c>
      <c r="J4" s="2">
        <f t="shared" si="0"/>
        <v>0.00925925925925926</v>
      </c>
      <c r="K4" s="2">
        <f t="shared" si="0"/>
        <v>0.009375</v>
      </c>
      <c r="L4" s="2">
        <f t="shared" si="0"/>
        <v>0.00949074074074074</v>
      </c>
      <c r="M4" s="2">
        <f t="shared" si="0"/>
        <v>0.009606481481481481</v>
      </c>
      <c r="N4" s="2">
        <f t="shared" si="0"/>
        <v>0.009722222222222222</v>
      </c>
      <c r="O4" s="1">
        <v>2</v>
      </c>
    </row>
    <row r="5" spans="1:15" ht="15.75">
      <c r="A5" s="1">
        <v>3</v>
      </c>
      <c r="B5" s="2">
        <f aca="true" t="shared" si="1" ref="B5:N5">B3*3</f>
        <v>0.0125</v>
      </c>
      <c r="C5" s="2">
        <f t="shared" si="1"/>
        <v>0.012673611111111111</v>
      </c>
      <c r="D5" s="2">
        <f t="shared" si="1"/>
        <v>0.012847222222222222</v>
      </c>
      <c r="E5" s="2">
        <f t="shared" si="1"/>
        <v>0.013020833333333334</v>
      </c>
      <c r="F5" s="2">
        <f t="shared" si="1"/>
        <v>0.013194444444444446</v>
      </c>
      <c r="G5" s="2">
        <f t="shared" si="1"/>
        <v>0.013368055555555557</v>
      </c>
      <c r="H5" s="2">
        <f t="shared" si="1"/>
        <v>0.013541666666666667</v>
      </c>
      <c r="I5" s="2">
        <f t="shared" si="1"/>
        <v>0.013715277777777778</v>
      </c>
      <c r="J5" s="2">
        <f t="shared" si="1"/>
        <v>0.013888888888888892</v>
      </c>
      <c r="K5" s="2">
        <f t="shared" si="1"/>
        <v>0.014062499999999999</v>
      </c>
      <c r="L5" s="2">
        <f t="shared" si="1"/>
        <v>0.01423611111111111</v>
      </c>
      <c r="M5" s="2">
        <f t="shared" si="1"/>
        <v>0.014409722222222223</v>
      </c>
      <c r="N5" s="2">
        <f t="shared" si="1"/>
        <v>0.014583333333333334</v>
      </c>
      <c r="O5" s="1">
        <v>3</v>
      </c>
    </row>
    <row r="6" spans="1:15" ht="15.75">
      <c r="A6" s="1">
        <v>4</v>
      </c>
      <c r="B6" s="2">
        <f aca="true" t="shared" si="2" ref="B6:N6">B3*4</f>
        <v>0.016666666666666666</v>
      </c>
      <c r="C6" s="2">
        <f t="shared" si="2"/>
        <v>0.016898148148148148</v>
      </c>
      <c r="D6" s="2">
        <f t="shared" si="2"/>
        <v>0.01712962962962963</v>
      </c>
      <c r="E6" s="2">
        <f t="shared" si="2"/>
        <v>0.017361111111111112</v>
      </c>
      <c r="F6" s="2">
        <f t="shared" si="2"/>
        <v>0.017592592592592594</v>
      </c>
      <c r="G6" s="2">
        <f t="shared" si="2"/>
        <v>0.017824074074074076</v>
      </c>
      <c r="H6" s="2">
        <f t="shared" si="2"/>
        <v>0.018055555555555557</v>
      </c>
      <c r="I6" s="2">
        <f t="shared" si="2"/>
        <v>0.018287037037037036</v>
      </c>
      <c r="J6" s="2">
        <f t="shared" si="2"/>
        <v>0.01851851851851852</v>
      </c>
      <c r="K6" s="2">
        <f t="shared" si="2"/>
        <v>0.01875</v>
      </c>
      <c r="L6" s="2">
        <f t="shared" si="2"/>
        <v>0.01898148148148148</v>
      </c>
      <c r="M6" s="2">
        <f t="shared" si="2"/>
        <v>0.019212962962962963</v>
      </c>
      <c r="N6" s="2">
        <f t="shared" si="2"/>
        <v>0.019444444444444445</v>
      </c>
      <c r="O6" s="1">
        <v>4</v>
      </c>
    </row>
    <row r="7" spans="1:15" ht="18.75">
      <c r="A7" s="3">
        <v>5</v>
      </c>
      <c r="B7" s="18">
        <f aca="true" t="shared" si="3" ref="B7:N7">B3*5</f>
        <v>0.020833333333333332</v>
      </c>
      <c r="C7" s="18">
        <f t="shared" si="3"/>
        <v>0.021122685185185185</v>
      </c>
      <c r="D7" s="18">
        <f t="shared" si="3"/>
        <v>0.02141203703703704</v>
      </c>
      <c r="E7" s="18">
        <f t="shared" si="3"/>
        <v>0.021701388888888888</v>
      </c>
      <c r="F7" s="18">
        <f t="shared" si="3"/>
        <v>0.02199074074074074</v>
      </c>
      <c r="G7" s="18">
        <f t="shared" si="3"/>
        <v>0.022280092592592594</v>
      </c>
      <c r="H7" s="18">
        <f t="shared" si="3"/>
        <v>0.022569444444444448</v>
      </c>
      <c r="I7" s="18">
        <f t="shared" si="3"/>
        <v>0.022858796296296294</v>
      </c>
      <c r="J7" s="18">
        <f t="shared" si="3"/>
        <v>0.02314814814814815</v>
      </c>
      <c r="K7" s="18">
        <f t="shared" si="3"/>
        <v>0.0234375</v>
      </c>
      <c r="L7" s="18">
        <f t="shared" si="3"/>
        <v>0.023726851851851853</v>
      </c>
      <c r="M7" s="18">
        <f t="shared" si="3"/>
        <v>0.024016203703703703</v>
      </c>
      <c r="N7" s="18">
        <f t="shared" si="3"/>
        <v>0.024305555555555556</v>
      </c>
      <c r="O7" s="3">
        <v>5</v>
      </c>
    </row>
    <row r="8" spans="1:15" ht="15.75">
      <c r="A8" s="1">
        <v>6</v>
      </c>
      <c r="B8" s="2">
        <f aca="true" t="shared" si="4" ref="B8:N8">B3*6</f>
        <v>0.025</v>
      </c>
      <c r="C8" s="2">
        <f t="shared" si="4"/>
        <v>0.025347222222222222</v>
      </c>
      <c r="D8" s="2">
        <f t="shared" si="4"/>
        <v>0.025694444444444443</v>
      </c>
      <c r="E8" s="2">
        <f t="shared" si="4"/>
        <v>0.026041666666666668</v>
      </c>
      <c r="F8" s="2">
        <f t="shared" si="4"/>
        <v>0.026388888888888892</v>
      </c>
      <c r="G8" s="2">
        <f t="shared" si="4"/>
        <v>0.026736111111111113</v>
      </c>
      <c r="H8" s="2">
        <f t="shared" si="4"/>
        <v>0.027083333333333334</v>
      </c>
      <c r="I8" s="2">
        <f t="shared" si="4"/>
        <v>0.027430555555555555</v>
      </c>
      <c r="J8" s="2">
        <f t="shared" si="4"/>
        <v>0.027777777777777783</v>
      </c>
      <c r="K8" s="2">
        <f t="shared" si="4"/>
        <v>0.028124999999999997</v>
      </c>
      <c r="L8" s="2">
        <f t="shared" si="4"/>
        <v>0.02847222222222222</v>
      </c>
      <c r="M8" s="2">
        <f t="shared" si="4"/>
        <v>0.028819444444444446</v>
      </c>
      <c r="N8" s="2">
        <f t="shared" si="4"/>
        <v>0.029166666666666667</v>
      </c>
      <c r="O8" s="1">
        <v>6</v>
      </c>
    </row>
    <row r="9" spans="1:15" ht="15.75">
      <c r="A9" s="1">
        <v>7</v>
      </c>
      <c r="B9" s="2">
        <f aca="true" t="shared" si="5" ref="B9:N9">B3*7</f>
        <v>0.029166666666666667</v>
      </c>
      <c r="C9" s="2">
        <f t="shared" si="5"/>
        <v>0.02957175925925926</v>
      </c>
      <c r="D9" s="2">
        <f t="shared" si="5"/>
        <v>0.029976851851851852</v>
      </c>
      <c r="E9" s="2">
        <f t="shared" si="5"/>
        <v>0.030381944444444448</v>
      </c>
      <c r="F9" s="2">
        <f t="shared" si="5"/>
        <v>0.03078703703703704</v>
      </c>
      <c r="G9" s="2">
        <f t="shared" si="5"/>
        <v>0.031192129629629632</v>
      </c>
      <c r="H9" s="2">
        <f t="shared" si="5"/>
        <v>0.03159722222222223</v>
      </c>
      <c r="I9" s="2">
        <f t="shared" si="5"/>
        <v>0.03200231481481481</v>
      </c>
      <c r="J9" s="2">
        <f t="shared" si="5"/>
        <v>0.03240740740740741</v>
      </c>
      <c r="K9" s="2">
        <f t="shared" si="5"/>
        <v>0.0328125</v>
      </c>
      <c r="L9" s="2">
        <f t="shared" si="5"/>
        <v>0.03321759259259259</v>
      </c>
      <c r="M9" s="2">
        <f t="shared" si="5"/>
        <v>0.033622685185185186</v>
      </c>
      <c r="N9" s="2">
        <f t="shared" si="5"/>
        <v>0.03402777777777778</v>
      </c>
      <c r="O9" s="1">
        <v>7</v>
      </c>
    </row>
    <row r="10" spans="1:15" ht="15.75">
      <c r="A10" s="1">
        <v>8</v>
      </c>
      <c r="B10" s="2">
        <f aca="true" t="shared" si="6" ref="B10:N10">B3*8</f>
        <v>0.03333333333333333</v>
      </c>
      <c r="C10" s="2">
        <f t="shared" si="6"/>
        <v>0.033796296296296297</v>
      </c>
      <c r="D10" s="2">
        <f t="shared" si="6"/>
        <v>0.03425925925925926</v>
      </c>
      <c r="E10" s="2">
        <f t="shared" si="6"/>
        <v>0.034722222222222224</v>
      </c>
      <c r="F10" s="2">
        <f t="shared" si="6"/>
        <v>0.03518518518518519</v>
      </c>
      <c r="G10" s="2">
        <f t="shared" si="6"/>
        <v>0.03564814814814815</v>
      </c>
      <c r="H10" s="2">
        <f t="shared" si="6"/>
        <v>0.036111111111111115</v>
      </c>
      <c r="I10" s="2">
        <f t="shared" si="6"/>
        <v>0.03657407407407407</v>
      </c>
      <c r="J10" s="2">
        <f t="shared" si="6"/>
        <v>0.03703703703703704</v>
      </c>
      <c r="K10" s="2">
        <f t="shared" si="6"/>
        <v>0.0375</v>
      </c>
      <c r="L10" s="2">
        <f t="shared" si="6"/>
        <v>0.03796296296296296</v>
      </c>
      <c r="M10" s="2">
        <f t="shared" si="6"/>
        <v>0.038425925925925926</v>
      </c>
      <c r="N10" s="2">
        <f t="shared" si="6"/>
        <v>0.03888888888888889</v>
      </c>
      <c r="O10" s="1">
        <v>8</v>
      </c>
    </row>
    <row r="11" spans="1:15" ht="15.75">
      <c r="A11" s="1">
        <v>9</v>
      </c>
      <c r="B11" s="2">
        <f aca="true" t="shared" si="7" ref="B11:N11">B3*9</f>
        <v>0.0375</v>
      </c>
      <c r="C11" s="2">
        <f t="shared" si="7"/>
        <v>0.03802083333333334</v>
      </c>
      <c r="D11" s="2">
        <f t="shared" si="7"/>
        <v>0.03854166666666667</v>
      </c>
      <c r="E11" s="2">
        <f t="shared" si="7"/>
        <v>0.0390625</v>
      </c>
      <c r="F11" s="2">
        <f t="shared" si="7"/>
        <v>0.03958333333333334</v>
      </c>
      <c r="G11" s="2">
        <f t="shared" si="7"/>
        <v>0.04010416666666667</v>
      </c>
      <c r="H11" s="2">
        <f t="shared" si="7"/>
        <v>0.040625</v>
      </c>
      <c r="I11" s="2">
        <f t="shared" si="7"/>
        <v>0.04114583333333333</v>
      </c>
      <c r="J11" s="2">
        <f t="shared" si="7"/>
        <v>0.04166666666666667</v>
      </c>
      <c r="K11" s="2">
        <f t="shared" si="7"/>
        <v>0.042187499999999996</v>
      </c>
      <c r="L11" s="2">
        <f t="shared" si="7"/>
        <v>0.042708333333333334</v>
      </c>
      <c r="M11" s="2">
        <f t="shared" si="7"/>
        <v>0.043229166666666666</v>
      </c>
      <c r="N11" s="2">
        <f t="shared" si="7"/>
        <v>0.04375</v>
      </c>
      <c r="O11" s="1">
        <v>9</v>
      </c>
    </row>
    <row r="12" spans="1:15" ht="18.75">
      <c r="A12" s="3">
        <v>10</v>
      </c>
      <c r="B12" s="18">
        <f aca="true" t="shared" si="8" ref="B12:N12">B3*10</f>
        <v>0.041666666666666664</v>
      </c>
      <c r="C12" s="18">
        <f t="shared" si="8"/>
        <v>0.04224537037037037</v>
      </c>
      <c r="D12" s="18">
        <f t="shared" si="8"/>
        <v>0.04282407407407408</v>
      </c>
      <c r="E12" s="18">
        <f t="shared" si="8"/>
        <v>0.043402777777777776</v>
      </c>
      <c r="F12" s="18">
        <f t="shared" si="8"/>
        <v>0.04398148148148148</v>
      </c>
      <c r="G12" s="18">
        <f t="shared" si="8"/>
        <v>0.04456018518518519</v>
      </c>
      <c r="H12" s="18">
        <f t="shared" si="8"/>
        <v>0.045138888888888895</v>
      </c>
      <c r="I12" s="18">
        <f t="shared" si="8"/>
        <v>0.04571759259259259</v>
      </c>
      <c r="J12" s="18">
        <f t="shared" si="8"/>
        <v>0.0462962962962963</v>
      </c>
      <c r="K12" s="18">
        <f t="shared" si="8"/>
        <v>0.046875</v>
      </c>
      <c r="L12" s="18">
        <f t="shared" si="8"/>
        <v>0.047453703703703706</v>
      </c>
      <c r="M12" s="18">
        <f t="shared" si="8"/>
        <v>0.048032407407407406</v>
      </c>
      <c r="N12" s="18">
        <f t="shared" si="8"/>
        <v>0.04861111111111111</v>
      </c>
      <c r="O12" s="3">
        <v>10</v>
      </c>
    </row>
    <row r="13" spans="1:15" ht="15.75">
      <c r="A13" s="1">
        <v>11</v>
      </c>
      <c r="B13" s="2">
        <f aca="true" t="shared" si="9" ref="B13:N13">B3*11</f>
        <v>0.04583333333333333</v>
      </c>
      <c r="C13" s="2">
        <f t="shared" si="9"/>
        <v>0.046469907407407404</v>
      </c>
      <c r="D13" s="2">
        <f t="shared" si="9"/>
        <v>0.047106481481481485</v>
      </c>
      <c r="E13" s="2">
        <f t="shared" si="9"/>
        <v>0.04774305555555556</v>
      </c>
      <c r="F13" s="2">
        <f t="shared" si="9"/>
        <v>0.048379629629629634</v>
      </c>
      <c r="G13" s="2">
        <f t="shared" si="9"/>
        <v>0.04901620370370371</v>
      </c>
      <c r="H13" s="2">
        <f t="shared" si="9"/>
        <v>0.04965277777777778</v>
      </c>
      <c r="I13" s="2">
        <f t="shared" si="9"/>
        <v>0.05028935185185185</v>
      </c>
      <c r="J13" s="2">
        <f t="shared" si="9"/>
        <v>0.05092592592592593</v>
      </c>
      <c r="K13" s="2">
        <f t="shared" si="9"/>
        <v>0.0515625</v>
      </c>
      <c r="L13" s="2">
        <f t="shared" si="9"/>
        <v>0.05219907407407407</v>
      </c>
      <c r="M13" s="2">
        <f t="shared" si="9"/>
        <v>0.052835648148148145</v>
      </c>
      <c r="N13" s="2">
        <f t="shared" si="9"/>
        <v>0.05347222222222223</v>
      </c>
      <c r="O13" s="1">
        <v>11</v>
      </c>
    </row>
    <row r="14" spans="1:15" ht="15.75">
      <c r="A14" s="1">
        <v>12</v>
      </c>
      <c r="B14" s="2">
        <f aca="true" t="shared" si="10" ref="B14:N14">B3*12</f>
        <v>0.05</v>
      </c>
      <c r="C14" s="2">
        <f t="shared" si="10"/>
        <v>0.050694444444444445</v>
      </c>
      <c r="D14" s="2">
        <f t="shared" si="10"/>
        <v>0.05138888888888889</v>
      </c>
      <c r="E14" s="2">
        <f t="shared" si="10"/>
        <v>0.052083333333333336</v>
      </c>
      <c r="F14" s="2">
        <f t="shared" si="10"/>
        <v>0.052777777777777785</v>
      </c>
      <c r="G14" s="2">
        <f t="shared" si="10"/>
        <v>0.05347222222222223</v>
      </c>
      <c r="H14" s="2">
        <f t="shared" si="10"/>
        <v>0.05416666666666667</v>
      </c>
      <c r="I14" s="2">
        <f t="shared" si="10"/>
        <v>0.05486111111111111</v>
      </c>
      <c r="J14" s="2">
        <f t="shared" si="10"/>
        <v>0.055555555555555566</v>
      </c>
      <c r="K14" s="2">
        <f t="shared" si="10"/>
        <v>0.056249999999999994</v>
      </c>
      <c r="L14" s="2">
        <f t="shared" si="10"/>
        <v>0.05694444444444444</v>
      </c>
      <c r="M14" s="2">
        <f t="shared" si="10"/>
        <v>0.05763888888888889</v>
      </c>
      <c r="N14" s="2">
        <f t="shared" si="10"/>
        <v>0.058333333333333334</v>
      </c>
      <c r="O14" s="1">
        <v>12</v>
      </c>
    </row>
    <row r="15" spans="1:15" ht="15.75">
      <c r="A15" s="1">
        <v>13</v>
      </c>
      <c r="B15" s="2">
        <f aca="true" t="shared" si="11" ref="B15:N15">B3*13</f>
        <v>0.05416666666666667</v>
      </c>
      <c r="C15" s="2">
        <f t="shared" si="11"/>
        <v>0.054918981481481485</v>
      </c>
      <c r="D15" s="2">
        <f t="shared" si="11"/>
        <v>0.055671296296296295</v>
      </c>
      <c r="E15" s="2">
        <f t="shared" si="11"/>
        <v>0.05642361111111111</v>
      </c>
      <c r="F15" s="2">
        <f t="shared" si="11"/>
        <v>0.05717592592592593</v>
      </c>
      <c r="G15" s="2">
        <f t="shared" si="11"/>
        <v>0.057928240740740745</v>
      </c>
      <c r="H15" s="2">
        <f t="shared" si="11"/>
        <v>0.05868055555555556</v>
      </c>
      <c r="I15" s="2">
        <f t="shared" si="11"/>
        <v>0.059432870370370365</v>
      </c>
      <c r="J15" s="2">
        <f t="shared" si="11"/>
        <v>0.060185185185185196</v>
      </c>
      <c r="K15" s="2">
        <f t="shared" si="11"/>
        <v>0.0609375</v>
      </c>
      <c r="L15" s="2">
        <f t="shared" si="11"/>
        <v>0.061689814814814815</v>
      </c>
      <c r="M15" s="2">
        <f t="shared" si="11"/>
        <v>0.06244212962962963</v>
      </c>
      <c r="N15" s="2">
        <f t="shared" si="11"/>
        <v>0.06319444444444444</v>
      </c>
      <c r="O15" s="1">
        <v>13</v>
      </c>
    </row>
    <row r="16" spans="1:15" ht="15.75">
      <c r="A16" s="1">
        <v>14</v>
      </c>
      <c r="B16" s="2">
        <f aca="true" t="shared" si="12" ref="B16:N16">B3*14</f>
        <v>0.058333333333333334</v>
      </c>
      <c r="C16" s="2">
        <f t="shared" si="12"/>
        <v>0.05914351851851852</v>
      </c>
      <c r="D16" s="2">
        <f t="shared" si="12"/>
        <v>0.059953703703703703</v>
      </c>
      <c r="E16" s="2">
        <f t="shared" si="12"/>
        <v>0.060763888888888895</v>
      </c>
      <c r="F16" s="2">
        <f t="shared" si="12"/>
        <v>0.06157407407407408</v>
      </c>
      <c r="G16" s="2">
        <f t="shared" si="12"/>
        <v>0.062384259259259264</v>
      </c>
      <c r="H16" s="2">
        <f t="shared" si="12"/>
        <v>0.06319444444444446</v>
      </c>
      <c r="I16" s="2">
        <f t="shared" si="12"/>
        <v>0.06400462962962962</v>
      </c>
      <c r="J16" s="2">
        <f t="shared" si="12"/>
        <v>0.06481481481481483</v>
      </c>
      <c r="K16" s="2">
        <f t="shared" si="12"/>
        <v>0.065625</v>
      </c>
      <c r="L16" s="2">
        <f t="shared" si="12"/>
        <v>0.06643518518518518</v>
      </c>
      <c r="M16" s="2">
        <f t="shared" si="12"/>
        <v>0.06724537037037037</v>
      </c>
      <c r="N16" s="2">
        <f t="shared" si="12"/>
        <v>0.06805555555555556</v>
      </c>
      <c r="O16" s="1">
        <v>14</v>
      </c>
    </row>
    <row r="17" spans="1:15" ht="15.75">
      <c r="A17" s="15">
        <v>15</v>
      </c>
      <c r="B17" s="18">
        <f aca="true" t="shared" si="13" ref="B17:N17">B3*15</f>
        <v>0.0625</v>
      </c>
      <c r="C17" s="18">
        <f t="shared" si="13"/>
        <v>0.06336805555555555</v>
      </c>
      <c r="D17" s="18">
        <f t="shared" si="13"/>
        <v>0.06423611111111112</v>
      </c>
      <c r="E17" s="18">
        <f t="shared" si="13"/>
        <v>0.06510416666666667</v>
      </c>
      <c r="F17" s="18">
        <f t="shared" si="13"/>
        <v>0.06597222222222222</v>
      </c>
      <c r="G17" s="18">
        <f t="shared" si="13"/>
        <v>0.06684027777777779</v>
      </c>
      <c r="H17" s="18">
        <f t="shared" si="13"/>
        <v>0.06770833333333334</v>
      </c>
      <c r="I17" s="18">
        <f t="shared" si="13"/>
        <v>0.06857638888888888</v>
      </c>
      <c r="J17" s="18">
        <f t="shared" si="13"/>
        <v>0.06944444444444445</v>
      </c>
      <c r="K17" s="18">
        <f t="shared" si="13"/>
        <v>0.0703125</v>
      </c>
      <c r="L17" s="18">
        <f t="shared" si="13"/>
        <v>0.07118055555555555</v>
      </c>
      <c r="M17" s="18">
        <f t="shared" si="13"/>
        <v>0.0720486111111111</v>
      </c>
      <c r="N17" s="18">
        <f t="shared" si="13"/>
        <v>0.07291666666666667</v>
      </c>
      <c r="O17" s="15">
        <v>15</v>
      </c>
    </row>
    <row r="18" spans="1:15" ht="15.75">
      <c r="A18" s="1">
        <v>16</v>
      </c>
      <c r="B18" s="2">
        <f aca="true" t="shared" si="14" ref="B18:N18">B3*16</f>
        <v>0.06666666666666667</v>
      </c>
      <c r="C18" s="2">
        <f t="shared" si="14"/>
        <v>0.06759259259259259</v>
      </c>
      <c r="D18" s="2">
        <f t="shared" si="14"/>
        <v>0.06851851851851852</v>
      </c>
      <c r="E18" s="2">
        <f t="shared" si="14"/>
        <v>0.06944444444444445</v>
      </c>
      <c r="F18" s="2">
        <f t="shared" si="14"/>
        <v>0.07037037037037037</v>
      </c>
      <c r="G18" s="2">
        <f t="shared" si="14"/>
        <v>0.0712962962962963</v>
      </c>
      <c r="H18" s="2">
        <f t="shared" si="14"/>
        <v>0.07222222222222223</v>
      </c>
      <c r="I18" s="2">
        <f t="shared" si="14"/>
        <v>0.07314814814814814</v>
      </c>
      <c r="J18" s="2">
        <f t="shared" si="14"/>
        <v>0.07407407407407408</v>
      </c>
      <c r="K18" s="2">
        <f t="shared" si="14"/>
        <v>0.075</v>
      </c>
      <c r="L18" s="2">
        <f t="shared" si="14"/>
        <v>0.07592592592592592</v>
      </c>
      <c r="M18" s="2">
        <f t="shared" si="14"/>
        <v>0.07685185185185185</v>
      </c>
      <c r="N18" s="2">
        <f t="shared" si="14"/>
        <v>0.07777777777777778</v>
      </c>
      <c r="O18" s="1">
        <v>16</v>
      </c>
    </row>
    <row r="19" spans="1:15" ht="15.75">
      <c r="A19" s="1">
        <v>17</v>
      </c>
      <c r="B19" s="2">
        <f aca="true" t="shared" si="15" ref="B19:N19">B3*17</f>
        <v>0.07083333333333333</v>
      </c>
      <c r="C19" s="2">
        <f t="shared" si="15"/>
        <v>0.07181712962962963</v>
      </c>
      <c r="D19" s="2">
        <f t="shared" si="15"/>
        <v>0.07280092592592592</v>
      </c>
      <c r="E19" s="2">
        <f t="shared" si="15"/>
        <v>0.07378472222222222</v>
      </c>
      <c r="F19" s="2">
        <f t="shared" si="15"/>
        <v>0.07476851851851853</v>
      </c>
      <c r="G19" s="2">
        <f t="shared" si="15"/>
        <v>0.07575231481481481</v>
      </c>
      <c r="H19" s="2">
        <f t="shared" si="15"/>
        <v>0.07673611111111112</v>
      </c>
      <c r="I19" s="2">
        <f t="shared" si="15"/>
        <v>0.0777199074074074</v>
      </c>
      <c r="J19" s="2">
        <f t="shared" si="15"/>
        <v>0.07870370370370372</v>
      </c>
      <c r="K19" s="2">
        <f t="shared" si="15"/>
        <v>0.0796875</v>
      </c>
      <c r="L19" s="2">
        <f t="shared" si="15"/>
        <v>0.0806712962962963</v>
      </c>
      <c r="M19" s="2">
        <f t="shared" si="15"/>
        <v>0.0816550925925926</v>
      </c>
      <c r="N19" s="2">
        <f t="shared" si="15"/>
        <v>0.08263888888888889</v>
      </c>
      <c r="O19" s="1">
        <v>17</v>
      </c>
    </row>
    <row r="20" spans="1:15" ht="15.75">
      <c r="A20" s="1">
        <v>18</v>
      </c>
      <c r="B20" s="2">
        <f aca="true" t="shared" si="16" ref="B20:N20">B3*18</f>
        <v>0.075</v>
      </c>
      <c r="C20" s="2">
        <f t="shared" si="16"/>
        <v>0.07604166666666667</v>
      </c>
      <c r="D20" s="2">
        <f t="shared" si="16"/>
        <v>0.07708333333333334</v>
      </c>
      <c r="E20" s="2">
        <f t="shared" si="16"/>
        <v>0.078125</v>
      </c>
      <c r="F20" s="2">
        <f t="shared" si="16"/>
        <v>0.07916666666666668</v>
      </c>
      <c r="G20" s="2">
        <f t="shared" si="16"/>
        <v>0.08020833333333334</v>
      </c>
      <c r="H20" s="2">
        <f t="shared" si="16"/>
        <v>0.08125</v>
      </c>
      <c r="I20" s="2">
        <f t="shared" si="16"/>
        <v>0.08229166666666667</v>
      </c>
      <c r="J20" s="2">
        <f t="shared" si="16"/>
        <v>0.08333333333333334</v>
      </c>
      <c r="K20" s="2">
        <f t="shared" si="16"/>
        <v>0.08437499999999999</v>
      </c>
      <c r="L20" s="2">
        <f t="shared" si="16"/>
        <v>0.08541666666666667</v>
      </c>
      <c r="M20" s="2">
        <f t="shared" si="16"/>
        <v>0.08645833333333333</v>
      </c>
      <c r="N20" s="2">
        <f t="shared" si="16"/>
        <v>0.0875</v>
      </c>
      <c r="O20" s="1">
        <v>18</v>
      </c>
    </row>
    <row r="21" spans="1:15" ht="15.75">
      <c r="A21" s="1">
        <v>19</v>
      </c>
      <c r="B21" s="2">
        <f aca="true" t="shared" si="17" ref="B21:N21">B3*19</f>
        <v>0.07916666666666666</v>
      </c>
      <c r="C21" s="2">
        <f t="shared" si="17"/>
        <v>0.0802662037037037</v>
      </c>
      <c r="D21" s="2">
        <f t="shared" si="17"/>
        <v>0.08136574074074074</v>
      </c>
      <c r="E21" s="2">
        <f t="shared" si="17"/>
        <v>0.08246527777777778</v>
      </c>
      <c r="F21" s="2">
        <f t="shared" si="17"/>
        <v>0.08356481481481481</v>
      </c>
      <c r="G21" s="2">
        <f t="shared" si="17"/>
        <v>0.08466435185185187</v>
      </c>
      <c r="H21" s="2">
        <f t="shared" si="17"/>
        <v>0.0857638888888889</v>
      </c>
      <c r="I21" s="2">
        <f t="shared" si="17"/>
        <v>0.08686342592592591</v>
      </c>
      <c r="J21" s="2">
        <f t="shared" si="17"/>
        <v>0.08796296296296298</v>
      </c>
      <c r="K21" s="2">
        <f t="shared" si="17"/>
        <v>0.0890625</v>
      </c>
      <c r="L21" s="2">
        <f t="shared" si="17"/>
        <v>0.09016203703703704</v>
      </c>
      <c r="M21" s="2">
        <f t="shared" si="17"/>
        <v>0.09126157407407408</v>
      </c>
      <c r="N21" s="2">
        <f t="shared" si="17"/>
        <v>0.09236111111111112</v>
      </c>
      <c r="O21" s="1">
        <v>19</v>
      </c>
    </row>
    <row r="22" spans="1:15" ht="15.75">
      <c r="A22" s="15">
        <v>20</v>
      </c>
      <c r="B22" s="18">
        <f aca="true" t="shared" si="18" ref="B22:N22">B3*20</f>
        <v>0.08333333333333333</v>
      </c>
      <c r="C22" s="18">
        <f t="shared" si="18"/>
        <v>0.08449074074074074</v>
      </c>
      <c r="D22" s="18">
        <f t="shared" si="18"/>
        <v>0.08564814814814815</v>
      </c>
      <c r="E22" s="18">
        <f t="shared" si="18"/>
        <v>0.08680555555555555</v>
      </c>
      <c r="F22" s="18">
        <f t="shared" si="18"/>
        <v>0.08796296296296297</v>
      </c>
      <c r="G22" s="18">
        <f t="shared" si="18"/>
        <v>0.08912037037037038</v>
      </c>
      <c r="H22" s="18">
        <f t="shared" si="18"/>
        <v>0.09027777777777779</v>
      </c>
      <c r="I22" s="18">
        <f t="shared" si="18"/>
        <v>0.09143518518518517</v>
      </c>
      <c r="J22" s="18">
        <f t="shared" si="18"/>
        <v>0.0925925925925926</v>
      </c>
      <c r="K22" s="18">
        <f t="shared" si="18"/>
        <v>0.09375</v>
      </c>
      <c r="L22" s="18">
        <f t="shared" si="18"/>
        <v>0.09490740740740741</v>
      </c>
      <c r="M22" s="18">
        <f t="shared" si="18"/>
        <v>0.09606481481481481</v>
      </c>
      <c r="N22" s="18">
        <f t="shared" si="18"/>
        <v>0.09722222222222222</v>
      </c>
      <c r="O22" s="15">
        <v>20</v>
      </c>
    </row>
    <row r="23" spans="1:15" ht="15.75">
      <c r="A23" s="1">
        <v>21</v>
      </c>
      <c r="B23" s="2">
        <f aca="true" t="shared" si="19" ref="B23:N23">B3*21</f>
        <v>0.0875</v>
      </c>
      <c r="C23" s="2">
        <f t="shared" si="19"/>
        <v>0.08871527777777778</v>
      </c>
      <c r="D23" s="2">
        <f t="shared" si="19"/>
        <v>0.08993055555555556</v>
      </c>
      <c r="E23" s="2">
        <f t="shared" si="19"/>
        <v>0.09114583333333334</v>
      </c>
      <c r="F23" s="2">
        <f t="shared" si="19"/>
        <v>0.09236111111111112</v>
      </c>
      <c r="G23" s="2">
        <f t="shared" si="19"/>
        <v>0.09357638888888889</v>
      </c>
      <c r="H23" s="2">
        <f t="shared" si="19"/>
        <v>0.09479166666666668</v>
      </c>
      <c r="I23" s="2">
        <f t="shared" si="19"/>
        <v>0.09600694444444444</v>
      </c>
      <c r="J23" s="2">
        <f t="shared" si="19"/>
        <v>0.09722222222222224</v>
      </c>
      <c r="K23" s="2">
        <f t="shared" si="19"/>
        <v>0.0984375</v>
      </c>
      <c r="L23" s="2">
        <f t="shared" si="19"/>
        <v>0.09965277777777777</v>
      </c>
      <c r="M23" s="2">
        <f t="shared" si="19"/>
        <v>0.10086805555555556</v>
      </c>
      <c r="N23" s="2">
        <f t="shared" si="19"/>
        <v>0.10208333333333333</v>
      </c>
      <c r="O23" s="1">
        <v>21</v>
      </c>
    </row>
    <row r="24" spans="1:15" ht="15.75">
      <c r="A24" s="1">
        <v>21.1</v>
      </c>
      <c r="B24" s="2">
        <f aca="true" t="shared" si="20" ref="B24:N24">B3*21+(1/10*B3)</f>
        <v>0.08791666666666666</v>
      </c>
      <c r="C24" s="2">
        <f t="shared" si="20"/>
        <v>0.08913773148148149</v>
      </c>
      <c r="D24" s="2">
        <f t="shared" si="20"/>
        <v>0.0903587962962963</v>
      </c>
      <c r="E24" s="2">
        <f t="shared" si="20"/>
        <v>0.09157986111111112</v>
      </c>
      <c r="F24" s="2">
        <f t="shared" si="20"/>
        <v>0.09280092592592593</v>
      </c>
      <c r="G24" s="2">
        <f t="shared" si="20"/>
        <v>0.09402199074074075</v>
      </c>
      <c r="H24" s="2">
        <f t="shared" si="20"/>
        <v>0.09524305555555557</v>
      </c>
      <c r="I24" s="2">
        <f t="shared" si="20"/>
        <v>0.09646412037037036</v>
      </c>
      <c r="J24" s="2">
        <f t="shared" si="20"/>
        <v>0.0976851851851852</v>
      </c>
      <c r="K24" s="2">
        <f t="shared" si="20"/>
        <v>0.09890625</v>
      </c>
      <c r="L24" s="2">
        <f t="shared" si="20"/>
        <v>0.10012731481481481</v>
      </c>
      <c r="M24" s="2">
        <f t="shared" si="20"/>
        <v>0.10134837962962963</v>
      </c>
      <c r="N24" s="2">
        <f t="shared" si="20"/>
        <v>0.10256944444444445</v>
      </c>
      <c r="O24" s="1">
        <v>21.1</v>
      </c>
    </row>
    <row r="25" spans="1:15" ht="15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</row>
    <row r="26" spans="1:15" ht="15.75">
      <c r="A26" s="15">
        <v>1</v>
      </c>
      <c r="B26" s="18">
        <v>0.004166666666666667</v>
      </c>
      <c r="C26" s="18">
        <v>0.004224537037037037</v>
      </c>
      <c r="D26" s="18">
        <v>0.0042824074074074075</v>
      </c>
      <c r="E26" s="18">
        <v>0.004340277777777778</v>
      </c>
      <c r="F26" s="18">
        <v>0.004398148148148148</v>
      </c>
      <c r="G26" s="18">
        <v>0.004456018518518519</v>
      </c>
      <c r="H26" s="18">
        <v>0.004513888888888889</v>
      </c>
      <c r="I26" s="18">
        <v>0.004571759259259259</v>
      </c>
      <c r="J26" s="18">
        <v>0.00462962962962963</v>
      </c>
      <c r="K26" s="18">
        <v>0.0046875</v>
      </c>
      <c r="L26" s="18">
        <v>0.00474537037037037</v>
      </c>
      <c r="M26" s="18">
        <v>0.004803240740740741</v>
      </c>
      <c r="N26" s="18">
        <v>0.004861111111111111</v>
      </c>
      <c r="O26" s="15">
        <v>1</v>
      </c>
    </row>
    <row r="28" spans="1:15" ht="15.75">
      <c r="A28" s="23" t="s">
        <v>4</v>
      </c>
      <c r="B28" s="12">
        <f>3600/(360+0)</f>
        <v>10</v>
      </c>
      <c r="C28" s="12">
        <f>3600/(360+5)</f>
        <v>9.863013698630137</v>
      </c>
      <c r="D28" s="12">
        <f>3600/(360+10)</f>
        <v>9.72972972972973</v>
      </c>
      <c r="E28" s="12">
        <f>3600/(360+15)</f>
        <v>9.6</v>
      </c>
      <c r="F28" s="12">
        <f>3600/(360+20)</f>
        <v>9.473684210526315</v>
      </c>
      <c r="G28" s="12">
        <f>3600/(360+25)</f>
        <v>9.35064935064935</v>
      </c>
      <c r="H28" s="12">
        <f>3600/(360+30)</f>
        <v>9.23076923076923</v>
      </c>
      <c r="I28" s="12">
        <f>3600/(360+35)</f>
        <v>9.113924050632912</v>
      </c>
      <c r="J28" s="12">
        <f>3600/(360+40)</f>
        <v>9</v>
      </c>
      <c r="K28" s="12">
        <f>3600/(360+45)</f>
        <v>8.88888888888889</v>
      </c>
      <c r="L28" s="12">
        <f>3600/(360+50)</f>
        <v>8.78048780487805</v>
      </c>
      <c r="M28" s="12">
        <f>3600/(360+55)</f>
        <v>8.674698795180722</v>
      </c>
      <c r="N28" s="12">
        <f>3600/(420+0)</f>
        <v>8.571428571428571</v>
      </c>
      <c r="O28" s="23" t="s">
        <v>4</v>
      </c>
    </row>
  </sheetData>
  <printOptions horizontalCentered="1" verticalCentered="1"/>
  <pageMargins left="0.1968503937007874" right="0.1968503937007874" top="0.3937007874015748" bottom="0" header="0.3937007874015748" footer="0"/>
  <pageSetup orientation="landscape" paperSize="9" r:id="rId1"/>
  <headerFooter alignWithMargins="0">
    <oddHeader xml:space="preserve">&amp;RPiet van der Nat  **  info: p.nat2@chello.nl  **  &amp;D  **  &amp;T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van der Nat</dc:creator>
  <cp:keywords/>
  <dc:description/>
  <cp:lastModifiedBy>Piet van der Nat</cp:lastModifiedBy>
  <cp:lastPrinted>2009-12-13T21:33:46Z</cp:lastPrinted>
  <dcterms:created xsi:type="dcterms:W3CDTF">2001-04-29T16:14:38Z</dcterms:created>
  <dcterms:modified xsi:type="dcterms:W3CDTF">2009-12-13T21:37:47Z</dcterms:modified>
  <cp:category/>
  <cp:version/>
  <cp:contentType/>
  <cp:contentStatus/>
</cp:coreProperties>
</file>