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527466\Documents\School\Barnum\4Laa5\"/>
    </mc:Choice>
  </mc:AlternateContent>
  <bookViews>
    <workbookView xWindow="0" yWindow="0" windowWidth="16815" windowHeight="7755"/>
  </bookViews>
  <sheets>
    <sheet name="Blad1" sheetId="1" r:id="rId1"/>
    <sheet name="Optie 1" sheetId="3" r:id="rId2"/>
    <sheet name="Optie 2" sheetId="4" r:id="rId3"/>
    <sheet name="Optie 3" sheetId="5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 s="1"/>
  <c r="J4" i="1"/>
  <c r="K4" i="1" s="1"/>
  <c r="I4" i="1"/>
  <c r="G4" i="1"/>
  <c r="D4" i="1"/>
  <c r="K3" i="1"/>
  <c r="J3" i="1"/>
  <c r="L3" i="1" s="1"/>
  <c r="I3" i="1"/>
  <c r="G3" i="1"/>
  <c r="D3" i="1"/>
  <c r="J2" i="1"/>
  <c r="K2" i="1" s="1"/>
  <c r="I2" i="1"/>
  <c r="G2" i="1"/>
  <c r="D2" i="1"/>
  <c r="N3" i="1" l="1"/>
  <c r="O3" i="1" s="1"/>
  <c r="M3" i="1"/>
  <c r="L2" i="1"/>
  <c r="L4" i="1"/>
  <c r="M4" i="1" l="1"/>
  <c r="N4" i="1"/>
  <c r="O4" i="1" s="1"/>
  <c r="M2" i="1"/>
  <c r="N2" i="1"/>
  <c r="O2" i="1" s="1"/>
</calcChain>
</file>

<file path=xl/sharedStrings.xml><?xml version="1.0" encoding="utf-8"?>
<sst xmlns="http://schemas.openxmlformats.org/spreadsheetml/2006/main" count="21" uniqueCount="20">
  <si>
    <t>Hotel</t>
  </si>
  <si>
    <t>Restaurants</t>
  </si>
  <si>
    <t>Vliegticket heen en terug</t>
  </si>
  <si>
    <t>Totaal</t>
  </si>
  <si>
    <t>Per persoon</t>
  </si>
  <si>
    <t>Over voor activiteiten</t>
  </si>
  <si>
    <t>Optie 1</t>
  </si>
  <si>
    <t>Porto Bay Rio Internacional</t>
  </si>
  <si>
    <t>Te kiezen</t>
  </si>
  <si>
    <t>Optie 2</t>
  </si>
  <si>
    <t>Casalegre Art Villa</t>
  </si>
  <si>
    <t>Optie 3</t>
  </si>
  <si>
    <t>Excelente Localizaçao</t>
  </si>
  <si>
    <t>Keuken aanwezig</t>
  </si>
  <si>
    <t>Valuta</t>
  </si>
  <si>
    <t>EUR/BRL</t>
  </si>
  <si>
    <t>1,0000 EUR</t>
  </si>
  <si>
    <t>Huidige datum</t>
  </si>
  <si>
    <t>Vertrek datum</t>
  </si>
  <si>
    <t>Resterende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</si>
</sst>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[$R$-416]\ * #,##0.00_-;\-[$R$-416]\ * #,##0.00_-;_-[$R$-416]\ * &quot;-&quot;??_-;_-@_-"/>
    <numFmt numFmtId="165" formatCode="_-[$R$-416]\ * #,##0.0000_-;\-[$R$-416]\ * #,##0.00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0" borderId="7" xfId="0" applyBorder="1"/>
    <xf numFmtId="6" fontId="0" fillId="0" borderId="8" xfId="0" applyNumberFormat="1" applyBorder="1"/>
    <xf numFmtId="164" fontId="0" fillId="0" borderId="9" xfId="2" applyNumberFormat="1" applyFont="1" applyBorder="1"/>
    <xf numFmtId="8" fontId="0" fillId="0" borderId="8" xfId="0" applyNumberFormat="1" applyBorder="1"/>
    <xf numFmtId="0" fontId="0" fillId="2" borderId="10" xfId="0" applyFill="1" applyBorder="1"/>
    <xf numFmtId="0" fontId="0" fillId="0" borderId="11" xfId="0" applyBorder="1"/>
    <xf numFmtId="6" fontId="0" fillId="0" borderId="12" xfId="0" applyNumberFormat="1" applyBorder="1"/>
    <xf numFmtId="164" fontId="0" fillId="0" borderId="13" xfId="2" applyNumberFormat="1" applyFont="1" applyBorder="1"/>
    <xf numFmtId="8" fontId="0" fillId="0" borderId="12" xfId="0" applyNumberFormat="1" applyBorder="1"/>
    <xf numFmtId="0" fontId="0" fillId="2" borderId="14" xfId="0" applyFill="1" applyBorder="1"/>
    <xf numFmtId="0" fontId="0" fillId="0" borderId="15" xfId="0" applyBorder="1"/>
    <xf numFmtId="6" fontId="0" fillId="0" borderId="16" xfId="0" applyNumberFormat="1" applyBorder="1"/>
    <xf numFmtId="164" fontId="0" fillId="0" borderId="17" xfId="2" applyNumberFormat="1" applyFont="1" applyBorder="1"/>
    <xf numFmtId="8" fontId="0" fillId="0" borderId="16" xfId="0" applyNumberFormat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0" borderId="21" xfId="0" applyBorder="1"/>
    <xf numFmtId="165" fontId="0" fillId="0" borderId="22" xfId="2" applyNumberFormat="1" applyFont="1" applyBorder="1"/>
    <xf numFmtId="0" fontId="2" fillId="0" borderId="0" xfId="0" applyFont="1"/>
    <xf numFmtId="0" fontId="0" fillId="2" borderId="23" xfId="0" applyFill="1" applyBorder="1"/>
    <xf numFmtId="14" fontId="0" fillId="0" borderId="5" xfId="1" applyNumberFormat="1" applyFont="1" applyBorder="1"/>
    <xf numFmtId="0" fontId="0" fillId="2" borderId="24" xfId="0" applyFill="1" applyBorder="1"/>
    <xf numFmtId="14" fontId="0" fillId="0" borderId="25" xfId="0" applyNumberFormat="1" applyBorder="1"/>
    <xf numFmtId="0" fontId="0" fillId="2" borderId="26" xfId="0" applyFill="1" applyBorder="1"/>
    <xf numFmtId="0" fontId="0" fillId="0" borderId="27" xfId="0" applyBorder="1"/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nl-BE" sz="2160" b="0" i="0" u="none" strike="noStrike" kern="1200" spc="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Verdeling reisbudget optie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nl-BE" sz="2160" b="0" i="0" u="none" strike="noStrike" kern="1200" spc="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285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6.4759530570973708E-2"/>
                  <c:y val="0.161339076862254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lang="nl-BE" sz="1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01D6E4-18B3-4519-A3C4-D7CE0180A6C9}" type="VALUE">
                      <a:rPr lang="en-US"/>
                      <a:pPr algn="ctr" rtl="0">
                        <a:defRPr/>
                      </a:pPr>
                      <a:t>[WAARDE]</a:t>
                    </a:fld>
                    <a:endParaRPr lang="nl-B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nl-BE" sz="1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807430833440905E-2"/>
                      <c:h val="5.854610746878397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lang="nl-BE" sz="1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9ED28C-49E5-4DA8-A396-C3A651F2DFD2}" type="VALUE">
                      <a:rPr lang="en-US"/>
                      <a:pPr algn="ctr" rtl="0">
                        <a:defRPr/>
                      </a:pPr>
                      <a:t>[WAARDE]</a:t>
                    </a:fld>
                    <a:endParaRPr lang="nl-B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nl-BE" sz="1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lang="nl-BE" sz="1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2BB38E-6E4F-4A59-86EC-29C4B09A9A09}" type="VALUE">
                      <a:rPr lang="en-US"/>
                      <a:pPr algn="ctr" rtl="0">
                        <a:defRPr/>
                      </a:pPr>
                      <a:t>[WAARDE]</a:t>
                    </a:fld>
                    <a:endParaRPr lang="nl-B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nl-BE" sz="1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lang="nl-BE" sz="1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A73F43-4977-45B7-9148-CF37CE6B8ADB}" type="VALUE">
                      <a:rPr lang="en-US"/>
                      <a:pPr algn="ctr" rtl="0">
                        <a:defRPr/>
                      </a:pPr>
                      <a:t>[WAARDE]</a:t>
                    </a:fld>
                    <a:endParaRPr lang="nl-B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nl-BE" sz="1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lang="nl-BE" sz="1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([1]Blad1!$B$1,[1]Blad1!$E$1,[1]Blad1!$H$1,[1]Blad1!$N$1)</c:f>
              <c:strCache>
                <c:ptCount val="4"/>
                <c:pt idx="0">
                  <c:v>Hotel</c:v>
                </c:pt>
                <c:pt idx="1">
                  <c:v>Restaurants</c:v>
                </c:pt>
                <c:pt idx="2">
                  <c:v>Vliegticket heen en terug</c:v>
                </c:pt>
                <c:pt idx="3">
                  <c:v>Over voor activiteiten</c:v>
                </c:pt>
              </c:strCache>
            </c:strRef>
          </c:cat>
          <c:val>
            <c:numRef>
              <c:f>([1]Blad1!$C$2,[1]Blad1!$F$2,[1]Blad1!$H$2,[1]Blad1!$N$2)</c:f>
              <c:numCache>
                <c:formatCode>"€"#,##0_);[Red]\("€"#,##0\)</c:formatCode>
                <c:ptCount val="4"/>
                <c:pt idx="0">
                  <c:v>684</c:v>
                </c:pt>
                <c:pt idx="1">
                  <c:v>350</c:v>
                </c:pt>
                <c:pt idx="2" formatCode="&quot;€&quot;#,##0.00_);[Red]\(&quot;€&quot;#,##0.00\)">
                  <c:v>1325.02</c:v>
                </c:pt>
                <c:pt idx="3" formatCode="&quot;€&quot;#,##0.00_);[Red]\(&quot;€&quot;#,##0.00\)">
                  <c:v>420.49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algn="ctr" rtl="0">
              <a:defRPr lang="nl-BE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</c:legendEntry>
      <c:layout>
        <c:manualLayout>
          <c:xMode val="edge"/>
          <c:yMode val="edge"/>
          <c:x val="0.71287616711845458"/>
          <c:y val="0.30719121668368865"/>
          <c:w val="0.25237877027666622"/>
          <c:h val="0.36993674430863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nl-BE" sz="1800" b="0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nl-BE" sz="1800" b="0" i="0" u="none" strike="noStrike" kern="1200" baseline="0">
          <a:solidFill>
            <a:sysClr val="windowText" lastClr="000000">
              <a:lumMod val="75000"/>
              <a:lumOff val="25000"/>
            </a:sysClr>
          </a:solidFill>
          <a:latin typeface="+mn-lt"/>
          <a:ea typeface="+mn-ea"/>
          <a:cs typeface="+mn-cs"/>
        </a:defRPr>
      </a:pPr>
      <a:endParaRPr lang="nl-B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Verdeling reisbudget</a:t>
            </a:r>
            <a:r>
              <a:rPr lang="en-US" sz="2400" baseline="0"/>
              <a:t> optie 2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0943132108486439"/>
                  <c:y val="0.11201115485564304"/>
                </c:manualLayout>
              </c:layout>
              <c:tx>
                <c:rich>
                  <a:bodyPr/>
                  <a:lstStyle/>
                  <a:p>
                    <a:fld id="{11AD3F59-E0EE-44CC-8103-6136934386AB}" type="VALUE">
                      <a:rPr lang="en-US"/>
                      <a:pPr/>
                      <a:t>[WAARDE]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2173403324584432"/>
                  <c:y val="-9.3333333333333338E-2"/>
                </c:manualLayout>
              </c:layout>
              <c:tx>
                <c:rich>
                  <a:bodyPr/>
                  <a:lstStyle/>
                  <a:p>
                    <a:fld id="{C2ABB5CF-3FB1-4F0F-9D03-60E03BFA69F4}" type="VALUE">
                      <a:rPr lang="en-US"/>
                      <a:pPr/>
                      <a:t>[WAARDE]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3904680664916885"/>
                  <c:y val="-0.16981809565470982"/>
                </c:manualLayout>
              </c:layout>
              <c:tx>
                <c:rich>
                  <a:bodyPr/>
                  <a:lstStyle/>
                  <a:p>
                    <a:fld id="{F025FE07-704B-41D8-B5EF-A97BC514168A}" type="VALUE">
                      <a:rPr lang="en-US"/>
                      <a:pPr/>
                      <a:t>[WAARDE]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7.5608923884514456E-2"/>
                  <c:y val="0.13284011373578303"/>
                </c:manualLayout>
              </c:layout>
              <c:tx>
                <c:rich>
                  <a:bodyPr/>
                  <a:lstStyle/>
                  <a:p>
                    <a:fld id="{792F1F74-3500-43A2-8100-58D04532E864}" type="VALUE">
                      <a:rPr lang="en-US"/>
                      <a:pPr/>
                      <a:t>[WAARDE]</a:t>
                    </a:fld>
                    <a:endParaRPr lang="nl-B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([1]Blad1!$B$1,[1]Blad1!$E$1,[1]Blad1!$H$1,[1]Blad1!$N$1)</c:f>
              <c:strCache>
                <c:ptCount val="4"/>
                <c:pt idx="0">
                  <c:v>Hotel</c:v>
                </c:pt>
                <c:pt idx="1">
                  <c:v>Restaurants</c:v>
                </c:pt>
                <c:pt idx="2">
                  <c:v>Vliegticket heen en terug</c:v>
                </c:pt>
                <c:pt idx="3">
                  <c:v>Over voor activiteiten</c:v>
                </c:pt>
              </c:strCache>
            </c:strRef>
          </c:cat>
          <c:val>
            <c:numRef>
              <c:f>([1]Blad1!$C$3,[1]Blad1!$F$3,[1]Blad1!$H$3,[1]Blad1!$N$3)</c:f>
              <c:numCache>
                <c:formatCode>"€"#,##0_);[Red]\("€"#,##0\)</c:formatCode>
                <c:ptCount val="4"/>
                <c:pt idx="0">
                  <c:v>723</c:v>
                </c:pt>
                <c:pt idx="1">
                  <c:v>350</c:v>
                </c:pt>
                <c:pt idx="2" formatCode="&quot;€&quot;#,##0.00_);[Red]\(&quot;€&quot;#,##0.00\)">
                  <c:v>1325.02</c:v>
                </c:pt>
                <c:pt idx="3" formatCode="&quot;€&quot;#,##0.00_);[Red]\(&quot;€&quot;#,##0.00\)">
                  <c:v>400.99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32764654418192"/>
          <c:y val="0.36247557596967039"/>
          <c:w val="0.37400568678915136"/>
          <c:h val="0.42824292796733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Verdeling reisbudget optie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([1]Blad1!$B$1,[1]Blad1!$E$1,[1]Blad1!$B$1,[1]Blad1!$E$2,[1]Blad1!$H$1,[1]Blad1!$N$1)</c:f>
              <c:strCache>
                <c:ptCount val="6"/>
                <c:pt idx="0">
                  <c:v>Hotel</c:v>
                </c:pt>
                <c:pt idx="1">
                  <c:v>Restaurants</c:v>
                </c:pt>
                <c:pt idx="2">
                  <c:v>Hotel</c:v>
                </c:pt>
                <c:pt idx="3">
                  <c:v>Te kiezen</c:v>
                </c:pt>
                <c:pt idx="4">
                  <c:v>Vliegticket heen en terug</c:v>
                </c:pt>
                <c:pt idx="5">
                  <c:v>Over voor activiteiten</c:v>
                </c:pt>
              </c:strCache>
            </c:strRef>
          </c:cat>
          <c:val>
            <c:numRef>
              <c:f>([1]Blad1!$C$4,[1]Blad1!$F$4,[1]Blad1!$H$4,[1]Blad1!$N$4)</c:f>
              <c:numCache>
                <c:formatCode>"€"#,##0_);[Red]\("€"#,##0\)</c:formatCode>
                <c:ptCount val="4"/>
                <c:pt idx="0">
                  <c:v>734</c:v>
                </c:pt>
                <c:pt idx="1">
                  <c:v>200</c:v>
                </c:pt>
                <c:pt idx="2" formatCode="&quot;€&quot;#,##0.00_);[Red]\(&quot;€&quot;#,##0.00\)">
                  <c:v>1325.02</c:v>
                </c:pt>
                <c:pt idx="3" formatCode="&quot;€&quot;#,##0.00_);[Red]\(&quot;€&quot;#,##0.00\)">
                  <c:v>470.49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3542661675487"/>
          <c:y val="0.31095624814680589"/>
          <c:w val="0.21458016006195946"/>
          <c:h val="0.462386584522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logimages.bloggen.be/reizennaarrio/attach/2942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1">
          <cell r="B1" t="str">
            <v>Hotel</v>
          </cell>
          <cell r="E1" t="str">
            <v>Restaurants</v>
          </cell>
          <cell r="H1" t="str">
            <v>Vliegticket heen en terug</v>
          </cell>
          <cell r="N1" t="str">
            <v>Over voor activiteiten</v>
          </cell>
        </row>
        <row r="2">
          <cell r="C2">
            <v>684</v>
          </cell>
          <cell r="E2" t="str">
            <v>Te kiezen</v>
          </cell>
          <cell r="F2">
            <v>350</v>
          </cell>
          <cell r="H2">
            <v>1325.02</v>
          </cell>
          <cell r="N2">
            <v>420.49</v>
          </cell>
        </row>
        <row r="3">
          <cell r="C3">
            <v>723</v>
          </cell>
          <cell r="F3">
            <v>350</v>
          </cell>
          <cell r="H3">
            <v>1325.02</v>
          </cell>
          <cell r="N3">
            <v>400.99</v>
          </cell>
        </row>
        <row r="4">
          <cell r="C4">
            <v>734</v>
          </cell>
          <cell r="F4">
            <v>200</v>
          </cell>
          <cell r="H4">
            <v>1325.02</v>
          </cell>
          <cell r="N4">
            <v>470.49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7" sqref="B17"/>
    </sheetView>
  </sheetViews>
  <sheetFormatPr defaultRowHeight="15" x14ac:dyDescent="0.25"/>
  <cols>
    <col min="1" max="1" width="17.42578125" bestFit="1" customWidth="1"/>
    <col min="2" max="2" width="25.28515625" bestFit="1" customWidth="1"/>
    <col min="3" max="3" width="10.5703125" bestFit="1" customWidth="1"/>
    <col min="4" max="4" width="12" bestFit="1" customWidth="1"/>
    <col min="5" max="5" width="16.5703125" bestFit="1" customWidth="1"/>
    <col min="6" max="6" width="5.42578125" bestFit="1" customWidth="1"/>
    <col min="7" max="7" width="12" bestFit="1" customWidth="1"/>
    <col min="8" max="8" width="11.7109375" customWidth="1"/>
    <col min="9" max="9" width="12" bestFit="1" customWidth="1"/>
    <col min="10" max="10" width="9.42578125" bestFit="1" customWidth="1"/>
    <col min="11" max="11" width="13.140625" bestFit="1" customWidth="1"/>
    <col min="12" max="12" width="9.42578125" bestFit="1" customWidth="1"/>
    <col min="13" max="13" width="12" bestFit="1" customWidth="1"/>
    <col min="14" max="14" width="8" bestFit="1" customWidth="1"/>
    <col min="15" max="15" width="12" bestFit="1" customWidth="1"/>
  </cols>
  <sheetData>
    <row r="1" spans="1:15" ht="15.75" thickBot="1" x14ac:dyDescent="0.3">
      <c r="B1" s="1" t="s">
        <v>0</v>
      </c>
      <c r="C1" s="2"/>
      <c r="D1" s="3"/>
      <c r="E1" s="1" t="s">
        <v>1</v>
      </c>
      <c r="F1" s="2"/>
      <c r="G1" s="3"/>
      <c r="H1" s="4" t="s">
        <v>2</v>
      </c>
      <c r="I1" s="4"/>
      <c r="J1" s="4" t="s">
        <v>3</v>
      </c>
      <c r="K1" s="4"/>
      <c r="L1" s="4" t="s">
        <v>4</v>
      </c>
      <c r="M1" s="4"/>
      <c r="N1" s="4" t="s">
        <v>5</v>
      </c>
      <c r="O1" s="5"/>
    </row>
    <row r="2" spans="1:15" x14ac:dyDescent="0.25">
      <c r="A2" s="6" t="s">
        <v>6</v>
      </c>
      <c r="B2" s="7" t="s">
        <v>7</v>
      </c>
      <c r="C2" s="8">
        <v>684</v>
      </c>
      <c r="D2" s="9">
        <f>C2*$C$7</f>
        <v>2973.69</v>
      </c>
      <c r="E2" s="7" t="s">
        <v>8</v>
      </c>
      <c r="F2" s="8">
        <v>350</v>
      </c>
      <c r="G2" s="9">
        <f>F2*$C$7</f>
        <v>1521.625</v>
      </c>
      <c r="H2" s="10">
        <v>1325.02</v>
      </c>
      <c r="I2" s="9">
        <f>H2*$C$7</f>
        <v>5760.5244499999999</v>
      </c>
      <c r="J2" s="10">
        <f>C2+F2+H2</f>
        <v>2359.02</v>
      </c>
      <c r="K2" s="9">
        <f>J2*$C$7</f>
        <v>10255.839449999999</v>
      </c>
      <c r="L2" s="10">
        <f>J2/2</f>
        <v>1179.51</v>
      </c>
      <c r="M2" s="9">
        <f>L2*$C$7</f>
        <v>5127.9197249999997</v>
      </c>
      <c r="N2" s="10">
        <f>1600-L2</f>
        <v>420.49</v>
      </c>
      <c r="O2" s="9">
        <f>N2*$C$7</f>
        <v>1828.080275</v>
      </c>
    </row>
    <row r="3" spans="1:15" x14ac:dyDescent="0.25">
      <c r="A3" s="11" t="s">
        <v>9</v>
      </c>
      <c r="B3" s="12" t="s">
        <v>10</v>
      </c>
      <c r="C3" s="13">
        <v>723</v>
      </c>
      <c r="D3" s="14">
        <f>C3*$C$7</f>
        <v>3143.2425000000003</v>
      </c>
      <c r="E3" s="12" t="s">
        <v>8</v>
      </c>
      <c r="F3" s="13">
        <v>350</v>
      </c>
      <c r="G3" s="14">
        <f t="shared" ref="G3:G4" si="0">F3*$C$7</f>
        <v>1521.625</v>
      </c>
      <c r="H3" s="15">
        <v>1325.02</v>
      </c>
      <c r="I3" s="14">
        <f t="shared" ref="I3:I4" si="1">H3*$C$7</f>
        <v>5760.5244499999999</v>
      </c>
      <c r="J3" s="15">
        <f>C3+F3+H3</f>
        <v>2398.02</v>
      </c>
      <c r="K3" s="14">
        <f t="shared" ref="K3:K4" si="2">J3*$C$7</f>
        <v>10425.391950000001</v>
      </c>
      <c r="L3" s="15">
        <f>J3/2</f>
        <v>1199.01</v>
      </c>
      <c r="M3" s="14">
        <f t="shared" ref="M3:M4" si="3">L3*$C$7</f>
        <v>5212.6959750000005</v>
      </c>
      <c r="N3" s="15">
        <f>1600-L3</f>
        <v>400.99</v>
      </c>
      <c r="O3" s="14">
        <f t="shared" ref="O3:O4" si="4">N3*$C$7</f>
        <v>1743.3040250000001</v>
      </c>
    </row>
    <row r="4" spans="1:15" ht="15.75" thickBot="1" x14ac:dyDescent="0.3">
      <c r="A4" s="16" t="s">
        <v>11</v>
      </c>
      <c r="B4" s="17" t="s">
        <v>12</v>
      </c>
      <c r="C4" s="18">
        <v>734</v>
      </c>
      <c r="D4" s="19">
        <f t="shared" ref="D4" si="5">C4*$C$7</f>
        <v>3191.0650000000001</v>
      </c>
      <c r="E4" s="17" t="s">
        <v>13</v>
      </c>
      <c r="F4" s="18">
        <v>200</v>
      </c>
      <c r="G4" s="19">
        <f t="shared" si="0"/>
        <v>869.5</v>
      </c>
      <c r="H4" s="20">
        <v>1325.02</v>
      </c>
      <c r="I4" s="19">
        <f t="shared" si="1"/>
        <v>5760.5244499999999</v>
      </c>
      <c r="J4" s="20">
        <f>C4+F4+H4</f>
        <v>2259.02</v>
      </c>
      <c r="K4" s="19">
        <f t="shared" si="2"/>
        <v>9821.0894499999995</v>
      </c>
      <c r="L4" s="20">
        <f>J4/2</f>
        <v>1129.51</v>
      </c>
      <c r="M4" s="19">
        <f t="shared" si="3"/>
        <v>4910.5447249999997</v>
      </c>
      <c r="N4" s="20">
        <f>1600-L4</f>
        <v>470.49</v>
      </c>
      <c r="O4" s="19">
        <f t="shared" si="4"/>
        <v>2045.455275</v>
      </c>
    </row>
    <row r="5" spans="1:15" ht="15.75" thickBot="1" x14ac:dyDescent="0.3"/>
    <row r="6" spans="1:15" ht="15.75" thickBot="1" x14ac:dyDescent="0.3">
      <c r="B6" s="21" t="s">
        <v>14</v>
      </c>
      <c r="C6" s="22"/>
    </row>
    <row r="7" spans="1:15" ht="15.75" thickBot="1" x14ac:dyDescent="0.3">
      <c r="A7" s="23" t="s">
        <v>15</v>
      </c>
      <c r="B7" s="24" t="s">
        <v>16</v>
      </c>
      <c r="C7" s="25">
        <v>4.3475000000000001</v>
      </c>
    </row>
    <row r="8" spans="1:15" ht="15.75" thickBot="1" x14ac:dyDescent="0.3">
      <c r="H8" s="26"/>
    </row>
    <row r="9" spans="1:15" x14ac:dyDescent="0.25">
      <c r="A9" s="27" t="s">
        <v>17</v>
      </c>
      <c r="B9" s="28">
        <f ca="1">NOW()</f>
        <v>42438.892014467594</v>
      </c>
    </row>
    <row r="10" spans="1:15" x14ac:dyDescent="0.25">
      <c r="A10" s="29" t="s">
        <v>18</v>
      </c>
      <c r="B10" s="30">
        <v>42401</v>
      </c>
    </row>
    <row r="11" spans="1:15" ht="15.75" thickBot="1" x14ac:dyDescent="0.3">
      <c r="A11" s="31" t="s">
        <v>19</v>
      </c>
      <c r="B11" s="32">
        <f ca="1">_xlfn.DAYS(B10,B9)</f>
        <v>-37</v>
      </c>
    </row>
  </sheetData>
  <mergeCells count="7">
    <mergeCell ref="B6:C6"/>
    <mergeCell ref="B1:D1"/>
    <mergeCell ref="E1:G1"/>
    <mergeCell ref="H1:I1"/>
    <mergeCell ref="J1:K1"/>
    <mergeCell ref="L1:M1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Grafieken</vt:lpstr>
      </vt:variant>
      <vt:variant>
        <vt:i4>3</vt:i4>
      </vt:variant>
    </vt:vector>
  </HeadingPairs>
  <TitlesOfParts>
    <vt:vector size="4" baseType="lpstr">
      <vt:lpstr>Blad1</vt:lpstr>
      <vt:lpstr>Optie 1</vt:lpstr>
      <vt:lpstr>Optie 2</vt:lpstr>
      <vt:lpstr>Optie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2016-03-09T20:16:52Z</dcterms:created>
  <dcterms:modified xsi:type="dcterms:W3CDTF">2016-03-09T20:24:30Z</dcterms:modified>
</cp:coreProperties>
</file>