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2120" windowHeight="9120"/>
  </bookViews>
  <sheets>
    <sheet name="Nl" sheetId="1" r:id="rId1"/>
    <sheet name="Fr" sheetId="2" r:id="rId2"/>
  </sheets>
  <definedNames>
    <definedName name="_xlnm.Print_Area" localSheetId="1">Fr!$A$1:$CJ$41</definedName>
  </definedNames>
  <calcPr calcId="114210"/>
</workbook>
</file>

<file path=xl/calcChain.xml><?xml version="1.0" encoding="utf-8"?>
<calcChain xmlns="http://schemas.openxmlformats.org/spreadsheetml/2006/main">
  <c r="BF37" i="1"/>
  <c r="BB37"/>
  <c r="CG39" i="2"/>
  <c r="CC39"/>
  <c r="J6"/>
  <c r="F6"/>
  <c r="D6"/>
  <c r="Q12" i="1"/>
  <c r="M12"/>
  <c r="K12"/>
  <c r="CG33" i="2"/>
  <c r="CC33"/>
  <c r="CG27"/>
  <c r="CC27"/>
  <c r="CG23"/>
  <c r="CC23"/>
  <c r="CG16"/>
  <c r="CC16"/>
  <c r="BF32" i="1"/>
  <c r="BB32"/>
  <c r="BF27"/>
  <c r="BB27"/>
  <c r="BF23"/>
  <c r="BB23"/>
  <c r="BF18"/>
  <c r="BB18"/>
</calcChain>
</file>

<file path=xl/sharedStrings.xml><?xml version="1.0" encoding="utf-8"?>
<sst xmlns="http://schemas.openxmlformats.org/spreadsheetml/2006/main" count="75" uniqueCount="68">
  <si>
    <t>Formule van Karvonen</t>
  </si>
  <si>
    <t>Waarbij:</t>
  </si>
  <si>
    <t>Intensiteit% : de trainingsintensiteit, afhankelijk van het type training.</t>
  </si>
  <si>
    <t>Hfrust:</t>
  </si>
  <si>
    <t>Hfmax:</t>
  </si>
  <si>
    <t>Overslagpunt:</t>
  </si>
  <si>
    <t>Min</t>
  </si>
  <si>
    <t>Max</t>
  </si>
  <si>
    <t>45-60%</t>
  </si>
  <si>
    <t xml:space="preserve">Dit is het inspanningsniveau voor hersteltraining na een zware wijdstrijd, of de training om uw vetverbranding te bevorderen. </t>
  </si>
  <si>
    <t>Effect: betere basisuithouding en recuperatie</t>
  </si>
  <si>
    <t>60-70%</t>
  </si>
  <si>
    <t>Voelt als: comfortabel ademen, lichte spierinspanning en licht zweten</t>
  </si>
  <si>
    <t>Goed voor: iedereen bij langere en regelmatig herhaalde korte trainingen</t>
  </si>
  <si>
    <t>70-80%</t>
  </si>
  <si>
    <t>Effect:  verbetert het aerobe uithoudingsvermogen</t>
  </si>
  <si>
    <t>Voelt als: licht vermoeide spieren, vlotte ademhaling, gemiddeld zweten</t>
  </si>
  <si>
    <t>Goed voor:  alle sporters en duurtrainingen aan matige intensiteit</t>
  </si>
  <si>
    <t>80-90%</t>
  </si>
  <si>
    <t>Effect: verhoogt de maximale prestatiecapaciteit</t>
  </si>
  <si>
    <t>Voelt als: zware ademhaling en vermoeide spieren</t>
  </si>
  <si>
    <t>Goed voor: fitte personen en korte inspanningen</t>
  </si>
  <si>
    <t>Formule de Karvonen</t>
  </si>
  <si>
    <t>Rc opt= Rc rep + (Rc max - Rc rep)*intensité%</t>
  </si>
  <si>
    <t>Rc rep</t>
  </si>
  <si>
    <t>Rc max</t>
  </si>
  <si>
    <t>Seuil anaerobique</t>
  </si>
  <si>
    <t>C'est un niveau d'effort pour un entraînement de récupération après un effort intensif ou entraînement de base pour améliorer l'elimination de la graisse corporelle.</t>
  </si>
  <si>
    <t>C'es un entraînement adapté pour des gens qui veulent commencer à faire du sport sans risque.</t>
  </si>
  <si>
    <t>Effets: Améloriation de la condition de base et de la récuperation.</t>
  </si>
  <si>
    <t>Donne une sensation de: Il faut que ce soit comfortable et que la respiratien permette de tenir une conversatation. L'effort musculaire est leger ainsi que la transpiration.</t>
  </si>
  <si>
    <t>Bon pour: Tout eux qui veulent faire un entraînement avec des intervalles répètés.</t>
  </si>
  <si>
    <t>Donne une sensation de: effort musculaire modéré, augmentation du rythme respiratoire et transpiration moderée.</t>
  </si>
  <si>
    <t>Effets: Améliore la capacité maximale à l'effort.</t>
  </si>
  <si>
    <t>Donne une sensation de: respiration rapide et fatique musculaire.</t>
  </si>
  <si>
    <t>Bon pour: les athlètes et les efforts intensifs de courte durée.</t>
  </si>
  <si>
    <t>Tussen 2 trainingen dient minimum 1 dag rust in het schema ingepast te worden</t>
  </si>
  <si>
    <t>Hartslagzone 45-60%</t>
  </si>
  <si>
    <t xml:space="preserve">Hartslagzone 60-70% </t>
  </si>
  <si>
    <t>Hartslagzone  70-80%</t>
  </si>
  <si>
    <t>Hartslagzone  80-90%</t>
  </si>
  <si>
    <t>Vb. 60%</t>
  </si>
  <si>
    <t>1 jour de repos minimum doit être intercalé dans le schéma entre 2 entraînements</t>
  </si>
  <si>
    <r>
      <t>Effets:</t>
    </r>
    <r>
      <rPr>
        <u/>
        <sz val="72"/>
        <rFont val="Arial"/>
      </rPr>
      <t xml:space="preserve"> </t>
    </r>
    <r>
      <rPr>
        <sz val="72"/>
        <rFont val="Arial"/>
      </rPr>
      <t>Ameliore l'endurance et le seuil anaérobique?</t>
    </r>
  </si>
  <si>
    <r>
      <t>Bon pour</t>
    </r>
    <r>
      <rPr>
        <u/>
        <sz val="72"/>
        <rFont val="Arial"/>
      </rPr>
      <t>:</t>
    </r>
    <r>
      <rPr>
        <sz val="72"/>
        <rFont val="Arial"/>
      </rPr>
      <t xml:space="preserve"> Tous les sportifs qui font des entraînements de lonque durée avec une intensité modérée.</t>
    </r>
  </si>
  <si>
    <t>Zone 45-60 %</t>
  </si>
  <si>
    <t>Zone 60-70 %</t>
  </si>
  <si>
    <t>Zone 70-80 %</t>
  </si>
  <si>
    <t>Zone 80-90 %</t>
  </si>
  <si>
    <t>Zone 90 95 %</t>
  </si>
  <si>
    <t>90-95%</t>
  </si>
  <si>
    <t xml:space="preserve">     Rytme cardiaque au repos: Rythme cardiaque au lever</t>
  </si>
  <si>
    <t xml:space="preserve">     Rythme cardiaque maximal: se mesure pendant un test à l'effort ou par un calcul d'estimation 220- age (homme) et 226 - age (femme)</t>
  </si>
  <si>
    <t xml:space="preserve">     % d'intensité : Intensité d'entraînement dépend du type d'entraînement</t>
  </si>
  <si>
    <t>Hartslagzone 90-95%</t>
  </si>
  <si>
    <t>Par ex. 60%</t>
  </si>
  <si>
    <t xml:space="preserve"> + (</t>
  </si>
  <si>
    <t xml:space="preserve">   +  ( </t>
  </si>
  <si>
    <t>X 0,6) =</t>
  </si>
  <si>
    <t>HfOpt= HFRust + (HfMax - HfRust) X intensiteit%</t>
  </si>
  <si>
    <t>HFRust de ochtendpols is.</t>
  </si>
  <si>
    <t>HFMax de maximale hartslag. Deze kan bepaald worden met een inspanningsproef of ruwgeschat 220 – leeftijd. (vrouw: 226)</t>
  </si>
  <si>
    <t>HfOpt de optimale hartfrequentie is.</t>
  </si>
  <si>
    <t>) X 0,6  =</t>
  </si>
  <si>
    <t>Deze training is uitermate geschikt voor mensen die beginnen met sporten en dit verantwoord willen opbouwen.</t>
  </si>
  <si>
    <t>Hartslagzones</t>
  </si>
  <si>
    <t>Nom: Ost Frankie</t>
  </si>
  <si>
    <t>Naam: Quartier Christophe</t>
  </si>
</sst>
</file>

<file path=xl/styles.xml><?xml version="1.0" encoding="utf-8"?>
<styleSheet xmlns="http://schemas.openxmlformats.org/spreadsheetml/2006/main">
  <numFmts count="1">
    <numFmt numFmtId="164" formatCode="0&quot;'&quot;"/>
  </numFmts>
  <fonts count="3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48"/>
      <name val="Arial"/>
    </font>
    <font>
      <b/>
      <sz val="48"/>
      <name val="Arial"/>
    </font>
    <font>
      <b/>
      <u/>
      <sz val="48"/>
      <name val="Arial"/>
    </font>
    <font>
      <b/>
      <sz val="48"/>
      <name val="Arial"/>
      <family val="2"/>
    </font>
    <font>
      <b/>
      <u/>
      <sz val="72"/>
      <name val="Arial"/>
    </font>
    <font>
      <b/>
      <sz val="72"/>
      <name val="Arial"/>
    </font>
    <font>
      <sz val="72"/>
      <name val="Arial"/>
    </font>
    <font>
      <u/>
      <sz val="72"/>
      <name val="Arial"/>
    </font>
    <font>
      <b/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</font>
    <font>
      <sz val="48"/>
      <name val="Arial"/>
      <family val="2"/>
    </font>
    <font>
      <sz val="7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20" fillId="0" borderId="0" xfId="0" applyFont="1"/>
    <xf numFmtId="164" fontId="21" fillId="0" borderId="0" xfId="0" applyNumberFormat="1" applyFont="1"/>
    <xf numFmtId="164" fontId="20" fillId="0" borderId="0" xfId="0" applyNumberFormat="1" applyFont="1"/>
    <xf numFmtId="0" fontId="21" fillId="0" borderId="0" xfId="0" applyFont="1"/>
    <xf numFmtId="164" fontId="21" fillId="0" borderId="0" xfId="0" applyNumberFormat="1" applyFont="1" applyBorder="1"/>
    <xf numFmtId="164" fontId="20" fillId="0" borderId="0" xfId="0" applyNumberFormat="1" applyFont="1" applyBorder="1"/>
    <xf numFmtId="0" fontId="20" fillId="0" borderId="0" xfId="0" applyFont="1" applyBorder="1"/>
    <xf numFmtId="0" fontId="21" fillId="0" borderId="0" xfId="0" applyFont="1" applyBorder="1"/>
    <xf numFmtId="164" fontId="22" fillId="0" borderId="0" xfId="0" applyNumberFormat="1" applyFont="1"/>
    <xf numFmtId="164" fontId="23" fillId="0" borderId="0" xfId="0" applyNumberFormat="1" applyFont="1"/>
    <xf numFmtId="0" fontId="22" fillId="0" borderId="0" xfId="0" applyFont="1"/>
    <xf numFmtId="164" fontId="24" fillId="0" borderId="0" xfId="0" applyNumberFormat="1" applyFont="1"/>
    <xf numFmtId="164" fontId="25" fillId="0" borderId="0" xfId="0" applyNumberFormat="1" applyFont="1"/>
    <xf numFmtId="164" fontId="26" fillId="0" borderId="0" xfId="0" applyNumberFormat="1" applyFont="1"/>
    <xf numFmtId="0" fontId="26" fillId="0" borderId="0" xfId="0" applyFont="1"/>
    <xf numFmtId="0" fontId="25" fillId="0" borderId="0" xfId="0" applyFont="1"/>
    <xf numFmtId="164" fontId="25" fillId="0" borderId="0" xfId="0" applyNumberFormat="1" applyFont="1" applyBorder="1"/>
    <xf numFmtId="164" fontId="26" fillId="0" borderId="0" xfId="0" applyNumberFormat="1" applyFont="1" applyBorder="1"/>
    <xf numFmtId="0" fontId="25" fillId="0" borderId="0" xfId="0" applyFont="1" applyBorder="1"/>
    <xf numFmtId="0" fontId="24" fillId="0" borderId="0" xfId="0" applyFont="1"/>
    <xf numFmtId="164" fontId="25" fillId="0" borderId="0" xfId="0" applyNumberFormat="1" applyFont="1" applyAlignment="1">
      <alignment horizontal="center"/>
    </xf>
    <xf numFmtId="0" fontId="29" fillId="0" borderId="0" xfId="0" applyFont="1"/>
    <xf numFmtId="0" fontId="21" fillId="0" borderId="0" xfId="0" applyFont="1" applyBorder="1" applyAlignment="1">
      <alignment horizontal="right"/>
    </xf>
    <xf numFmtId="0" fontId="23" fillId="0" borderId="0" xfId="0" applyFont="1"/>
    <xf numFmtId="164" fontId="31" fillId="0" borderId="0" xfId="0" applyNumberFormat="1" applyFont="1"/>
    <xf numFmtId="164" fontId="23" fillId="0" borderId="0" xfId="0" applyNumberFormat="1" applyFont="1" applyAlignment="1">
      <alignment horizontal="center"/>
    </xf>
    <xf numFmtId="164" fontId="21" fillId="0" borderId="10" xfId="0" applyNumberFormat="1" applyFont="1" applyBorder="1"/>
    <xf numFmtId="164" fontId="20" fillId="0" borderId="10" xfId="0" applyNumberFormat="1" applyFont="1" applyBorder="1"/>
    <xf numFmtId="164" fontId="20" fillId="0" borderId="11" xfId="0" applyNumberFormat="1" applyFont="1" applyBorder="1"/>
    <xf numFmtId="164" fontId="25" fillId="0" borderId="12" xfId="0" applyNumberFormat="1" applyFont="1" applyBorder="1"/>
    <xf numFmtId="164" fontId="23" fillId="0" borderId="0" xfId="0" applyNumberFormat="1" applyFont="1" applyBorder="1"/>
    <xf numFmtId="164" fontId="29" fillId="0" borderId="12" xfId="0" applyNumberFormat="1" applyFont="1" applyBorder="1"/>
    <xf numFmtId="164" fontId="23" fillId="0" borderId="10" xfId="0" applyNumberFormat="1" applyFont="1" applyBorder="1"/>
    <xf numFmtId="0" fontId="23" fillId="0" borderId="10" xfId="0" applyFont="1" applyBorder="1"/>
    <xf numFmtId="164" fontId="23" fillId="0" borderId="11" xfId="0" applyNumberFormat="1" applyFont="1" applyBorder="1"/>
    <xf numFmtId="164" fontId="22" fillId="0" borderId="0" xfId="0" applyNumberFormat="1" applyFont="1" applyBorder="1"/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9" fillId="0" borderId="0" xfId="0" applyNumberFormat="1" applyFont="1"/>
    <xf numFmtId="164" fontId="32" fillId="0" borderId="0" xfId="0" applyNumberFormat="1" applyFont="1"/>
    <xf numFmtId="0" fontId="32" fillId="0" borderId="0" xfId="0" applyFont="1"/>
    <xf numFmtId="164" fontId="29" fillId="0" borderId="0" xfId="0" applyNumberFormat="1" applyFont="1" applyBorder="1"/>
    <xf numFmtId="164" fontId="32" fillId="0" borderId="0" xfId="0" applyNumberFormat="1" applyFont="1" applyBorder="1"/>
    <xf numFmtId="0" fontId="29" fillId="0" borderId="0" xfId="0" applyFont="1" applyBorder="1"/>
    <xf numFmtId="164" fontId="32" fillId="0" borderId="0" xfId="0" applyNumberFormat="1" applyFont="1" applyAlignment="1">
      <alignment horizontal="center"/>
    </xf>
    <xf numFmtId="164" fontId="30" fillId="0" borderId="0" xfId="0" applyNumberFormat="1" applyFont="1" applyBorder="1" applyAlignment="1"/>
    <xf numFmtId="164" fontId="28" fillId="0" borderId="0" xfId="0" applyNumberFormat="1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tabSelected="1" topLeftCell="A9" zoomScale="50" zoomScaleNormal="50" workbookViewId="0">
      <selection activeCell="F13" sqref="F13"/>
    </sheetView>
  </sheetViews>
  <sheetFormatPr defaultRowHeight="59.25"/>
  <cols>
    <col min="1" max="1" width="9.140625" style="1"/>
    <col min="2" max="2" width="27.28515625" style="1" customWidth="1"/>
    <col min="3" max="3" width="31.140625" style="1" customWidth="1"/>
    <col min="4" max="4" width="21.42578125" style="1" customWidth="1"/>
    <col min="5" max="5" width="13.140625" style="1" customWidth="1"/>
    <col min="6" max="6" width="21.5703125" style="1" customWidth="1"/>
    <col min="7" max="7" width="9.140625" style="1"/>
    <col min="8" max="8" width="15.7109375" style="1" customWidth="1"/>
    <col min="9" max="9" width="12.42578125" style="1" customWidth="1"/>
    <col min="10" max="10" width="27.140625" style="1" customWidth="1"/>
    <col min="11" max="11" width="21.42578125" style="1" customWidth="1"/>
    <col min="12" max="12" width="14.28515625" style="1" customWidth="1"/>
    <col min="13" max="13" width="21.140625" style="1" customWidth="1"/>
    <col min="14" max="15" width="9.140625" style="1"/>
    <col min="16" max="16" width="22.28515625" style="1" customWidth="1"/>
    <col min="17" max="17" width="21.7109375" style="1" customWidth="1"/>
    <col min="18" max="23" width="9.140625" style="1"/>
    <col min="24" max="24" width="240.28515625" style="1" customWidth="1"/>
    <col min="25" max="53" width="9.140625" style="1"/>
    <col min="54" max="54" width="20.85546875" style="1" customWidth="1"/>
    <col min="55" max="55" width="9.140625" style="1"/>
    <col min="56" max="56" width="18.140625" style="1" customWidth="1"/>
    <col min="57" max="57" width="9.140625" style="1"/>
    <col min="58" max="58" width="22.42578125" style="1" customWidth="1"/>
    <col min="59" max="16384" width="9.140625" style="1"/>
  </cols>
  <sheetData>
    <row r="1" spans="1:58" ht="90.75">
      <c r="D1" s="22"/>
      <c r="X1" s="22" t="s">
        <v>67</v>
      </c>
    </row>
    <row r="2" spans="1:58" ht="60" thickBot="1"/>
    <row r="3" spans="1:58" ht="91.5" thickBot="1">
      <c r="A3" s="30" t="s">
        <v>0</v>
      </c>
      <c r="B3" s="27"/>
      <c r="C3" s="27"/>
      <c r="D3" s="27"/>
      <c r="E3" s="27"/>
      <c r="F3" s="28"/>
      <c r="G3" s="28"/>
      <c r="H3" s="28"/>
      <c r="I3" s="2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58" ht="60">
      <c r="A4" s="9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58" ht="60">
      <c r="A5" s="31" t="s">
        <v>59</v>
      </c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58" ht="120" customHeight="1">
      <c r="A6" s="3" t="s">
        <v>1</v>
      </c>
      <c r="B6" s="2"/>
      <c r="C6" s="1" t="s">
        <v>60</v>
      </c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58" ht="120" customHeight="1">
      <c r="A7" s="2"/>
      <c r="B7" s="2"/>
      <c r="C7" s="1" t="s">
        <v>61</v>
      </c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58" ht="120" customHeight="1">
      <c r="A8" s="2"/>
      <c r="B8" s="2"/>
      <c r="C8" s="1" t="s">
        <v>2</v>
      </c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58" ht="120" customHeight="1">
      <c r="A9" s="2"/>
      <c r="B9" s="2"/>
      <c r="C9" s="1" t="s">
        <v>62</v>
      </c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58" ht="60">
      <c r="A10" s="2"/>
      <c r="B10" s="2"/>
      <c r="C10" s="4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58" ht="120" customHeight="1">
      <c r="A11" s="2" t="s">
        <v>3</v>
      </c>
      <c r="B11" s="2"/>
      <c r="C11" s="4"/>
      <c r="D11" s="5">
        <v>40</v>
      </c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58" ht="120" customHeight="1">
      <c r="A12" s="2" t="s">
        <v>4</v>
      </c>
      <c r="B12" s="2"/>
      <c r="C12" s="4"/>
      <c r="D12" s="5">
        <v>178</v>
      </c>
      <c r="E12" s="2"/>
      <c r="F12" s="3"/>
      <c r="G12" s="3"/>
      <c r="H12" s="25"/>
      <c r="I12" s="10" t="s">
        <v>41</v>
      </c>
      <c r="J12" s="10"/>
      <c r="K12" s="10">
        <f>D11</f>
        <v>40</v>
      </c>
      <c r="L12" s="26" t="s">
        <v>56</v>
      </c>
      <c r="M12" s="10">
        <f>D12-D11</f>
        <v>138</v>
      </c>
      <c r="N12" s="10" t="s">
        <v>63</v>
      </c>
      <c r="O12" s="10"/>
      <c r="P12" s="10"/>
      <c r="Q12" s="10">
        <f>D11+(D12-D11)*0.6</f>
        <v>122.8</v>
      </c>
      <c r="R12" s="3"/>
      <c r="S12" s="3"/>
      <c r="T12" s="3"/>
      <c r="U12" s="3"/>
      <c r="V12" s="3"/>
      <c r="W12" s="3"/>
      <c r="X12" s="3"/>
      <c r="Y12" s="3"/>
    </row>
    <row r="13" spans="1:58" ht="120" customHeight="1">
      <c r="A13" s="2" t="s">
        <v>5</v>
      </c>
      <c r="B13" s="2"/>
      <c r="C13" s="4"/>
      <c r="D13" s="5">
        <v>170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  <c r="U13" s="2"/>
      <c r="V13" s="2"/>
      <c r="W13" s="2"/>
      <c r="X13" s="2"/>
      <c r="Y13" s="2"/>
      <c r="Z13" s="4"/>
      <c r="AA13" s="4"/>
      <c r="AB13" s="4"/>
      <c r="AC13" s="4"/>
      <c r="AD13" s="4"/>
      <c r="AE13" s="4"/>
      <c r="AQ13" s="4"/>
      <c r="AR13" s="4"/>
      <c r="AU13" s="2"/>
      <c r="AV13" s="6"/>
      <c r="AW13" s="6"/>
      <c r="AX13" s="7"/>
      <c r="AY13" s="7"/>
      <c r="AZ13" s="7"/>
      <c r="BB13" s="23" t="s">
        <v>6</v>
      </c>
      <c r="BC13" s="8"/>
      <c r="BD13" s="8"/>
      <c r="BE13" s="7"/>
      <c r="BF13" s="23" t="s">
        <v>7</v>
      </c>
    </row>
    <row r="14" spans="1:58" ht="120" customHeight="1">
      <c r="A14" s="2"/>
      <c r="B14" s="2"/>
      <c r="C14" s="4"/>
      <c r="D14" s="5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/>
      <c r="U14" s="2"/>
      <c r="V14" s="2"/>
      <c r="W14" s="2"/>
      <c r="X14" s="2"/>
      <c r="Y14" s="2"/>
      <c r="Z14" s="4"/>
      <c r="AA14" s="4"/>
      <c r="AB14" s="4"/>
      <c r="AC14" s="4"/>
      <c r="AD14" s="4"/>
      <c r="AE14" s="4"/>
      <c r="AQ14" s="4"/>
      <c r="AR14" s="4"/>
      <c r="AU14" s="2"/>
      <c r="AV14" s="6"/>
      <c r="AW14" s="6"/>
      <c r="AX14" s="7"/>
      <c r="AY14" s="7"/>
      <c r="AZ14" s="7"/>
    </row>
    <row r="15" spans="1:58" ht="60" thickBot="1"/>
    <row r="16" spans="1:58" ht="91.5" thickBot="1">
      <c r="A16" s="32" t="s">
        <v>65</v>
      </c>
      <c r="B16" s="33"/>
      <c r="C16" s="34"/>
      <c r="D16" s="33"/>
      <c r="E16" s="3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6"/>
      <c r="U16" s="2"/>
      <c r="V16" s="2"/>
      <c r="W16" s="2"/>
      <c r="X16" s="2"/>
      <c r="Y16" s="2"/>
      <c r="Z16" s="4"/>
      <c r="AA16" s="4"/>
      <c r="AB16" s="4"/>
      <c r="AC16" s="4"/>
      <c r="AD16" s="4"/>
      <c r="AE16" s="4"/>
      <c r="AU16" s="4"/>
      <c r="AV16" s="4"/>
      <c r="AY16" s="2"/>
      <c r="AZ16" s="6"/>
      <c r="BA16" s="6"/>
    </row>
    <row r="17" spans="1:58" ht="60" customHeight="1">
      <c r="A17" s="2"/>
      <c r="B17" s="2"/>
      <c r="C17" s="4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/>
      <c r="U17" s="2"/>
      <c r="V17" s="2"/>
      <c r="W17" s="2"/>
      <c r="X17" s="2"/>
      <c r="Y17" s="2"/>
      <c r="Z17" s="4"/>
      <c r="AA17" s="4"/>
      <c r="AB17" s="4"/>
      <c r="AC17" s="4"/>
      <c r="AD17" s="4"/>
      <c r="AE17" s="4"/>
      <c r="AU17" s="4"/>
      <c r="AV17" s="4"/>
      <c r="AW17" s="4"/>
      <c r="AY17" s="2"/>
      <c r="AZ17" s="6"/>
      <c r="BA17" s="6"/>
      <c r="BB17" s="7"/>
      <c r="BC17" s="7"/>
      <c r="BD17" s="7"/>
      <c r="BE17" s="7"/>
      <c r="BF17" s="7"/>
    </row>
    <row r="18" spans="1:58" ht="60">
      <c r="A18" s="36" t="s">
        <v>37</v>
      </c>
      <c r="B18" s="5"/>
      <c r="C18" s="8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6"/>
      <c r="U18" s="2"/>
      <c r="V18" s="2"/>
      <c r="W18" s="2"/>
      <c r="X18" s="2"/>
      <c r="Y18" s="2"/>
      <c r="Z18" s="4"/>
      <c r="AA18" s="4"/>
      <c r="AB18" s="4"/>
      <c r="AC18" s="4"/>
      <c r="AD18" s="4"/>
      <c r="AE18" s="4"/>
      <c r="AU18" s="5" t="s">
        <v>8</v>
      </c>
      <c r="AV18" s="6"/>
      <c r="AW18" s="4"/>
      <c r="AY18" s="2"/>
      <c r="BB18" s="8">
        <f>(D11+(D12-D11)*0.45)</f>
        <v>102.1</v>
      </c>
      <c r="BC18" s="8"/>
      <c r="BD18" s="8"/>
      <c r="BE18" s="7"/>
      <c r="BF18" s="8">
        <f>(D11+(D12-D11)*0.6)</f>
        <v>122.8</v>
      </c>
    </row>
    <row r="19" spans="1:58" ht="120" customHeight="1">
      <c r="A19" s="1" t="s">
        <v>9</v>
      </c>
      <c r="B19" s="2"/>
      <c r="C19" s="4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6"/>
      <c r="U19" s="2"/>
      <c r="V19" s="2"/>
      <c r="W19" s="2"/>
      <c r="X19" s="2"/>
      <c r="Y19" s="2"/>
      <c r="Z19" s="4"/>
      <c r="AA19" s="4"/>
      <c r="AB19" s="4"/>
      <c r="AC19" s="4"/>
      <c r="AD19" s="4"/>
      <c r="AE19" s="4"/>
      <c r="AU19" s="6"/>
      <c r="AV19" s="6"/>
      <c r="AW19" s="4"/>
      <c r="AY19" s="2"/>
      <c r="BB19" s="7"/>
      <c r="BC19" s="7"/>
      <c r="BD19" s="7"/>
      <c r="BE19" s="7"/>
      <c r="BF19" s="7"/>
    </row>
    <row r="20" spans="1:58" ht="120" customHeight="1">
      <c r="A20" s="1" t="s">
        <v>64</v>
      </c>
      <c r="B20" s="2"/>
      <c r="C20" s="4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  <c r="U20" s="2"/>
      <c r="V20" s="2"/>
      <c r="W20" s="2"/>
      <c r="X20" s="2"/>
      <c r="Y20" s="2"/>
      <c r="Z20" s="4"/>
      <c r="AA20" s="4"/>
      <c r="AB20" s="4"/>
      <c r="AC20" s="4"/>
      <c r="AD20" s="4"/>
      <c r="AE20" s="4"/>
      <c r="AU20" s="6"/>
      <c r="AV20" s="6"/>
      <c r="AW20" s="4"/>
      <c r="AY20" s="2"/>
      <c r="BB20" s="7"/>
      <c r="BC20" s="7"/>
      <c r="BD20" s="7"/>
      <c r="BE20" s="7"/>
      <c r="BF20" s="7"/>
    </row>
    <row r="21" spans="1:58" ht="60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  <c r="U21" s="2"/>
      <c r="V21" s="2"/>
      <c r="W21" s="2"/>
      <c r="X21" s="2"/>
      <c r="Y21" s="2"/>
      <c r="Z21" s="4"/>
      <c r="AA21" s="4"/>
      <c r="AB21" s="4"/>
      <c r="AC21" s="4"/>
      <c r="AD21" s="4"/>
      <c r="AE21" s="4"/>
      <c r="AU21" s="6"/>
      <c r="AV21" s="6"/>
      <c r="AW21" s="4"/>
      <c r="AY21" s="2"/>
      <c r="BB21" s="7"/>
      <c r="BC21" s="7"/>
      <c r="BD21" s="7"/>
      <c r="BE21" s="7"/>
      <c r="BF21" s="7"/>
    </row>
    <row r="22" spans="1:58" ht="60">
      <c r="A22" s="11" t="s">
        <v>38</v>
      </c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  <c r="U22" s="2"/>
      <c r="V22" s="2"/>
      <c r="W22" s="2"/>
      <c r="X22" s="2"/>
      <c r="Y22" s="2"/>
      <c r="Z22" s="4"/>
      <c r="AA22" s="4"/>
      <c r="AB22" s="4"/>
      <c r="AC22" s="4"/>
      <c r="AD22" s="4"/>
      <c r="AE22" s="4"/>
      <c r="AU22" s="6"/>
      <c r="AV22" s="6"/>
      <c r="AW22" s="4"/>
      <c r="AY22" s="2"/>
      <c r="BB22" s="7"/>
      <c r="BC22" s="7"/>
      <c r="BD22" s="7"/>
      <c r="BE22" s="7"/>
      <c r="BF22" s="7"/>
    </row>
    <row r="23" spans="1:58" ht="120" customHeight="1">
      <c r="A23" s="1" t="s">
        <v>10</v>
      </c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  <c r="U23" s="2"/>
      <c r="V23" s="2"/>
      <c r="W23" s="2"/>
      <c r="X23" s="2"/>
      <c r="Y23" s="2"/>
      <c r="Z23" s="4"/>
      <c r="AA23" s="4"/>
      <c r="AB23" s="4"/>
      <c r="AC23" s="4"/>
      <c r="AD23" s="4"/>
      <c r="AE23" s="4"/>
      <c r="AU23" s="5" t="s">
        <v>11</v>
      </c>
      <c r="AV23" s="6"/>
      <c r="AW23" s="4"/>
      <c r="AY23" s="2"/>
      <c r="BB23" s="8">
        <f>(D11+(D12-D11)*0.6)</f>
        <v>122.8</v>
      </c>
      <c r="BC23" s="8"/>
      <c r="BD23" s="8"/>
      <c r="BE23" s="7"/>
      <c r="BF23" s="8">
        <f>(D11+(D12-D11)*0.7)</f>
        <v>136.6</v>
      </c>
    </row>
    <row r="24" spans="1:58" ht="120" customHeight="1">
      <c r="A24" s="1" t="s">
        <v>12</v>
      </c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  <c r="U24" s="2"/>
      <c r="V24" s="2"/>
      <c r="W24" s="2"/>
      <c r="X24" s="2"/>
      <c r="Y24" s="2"/>
      <c r="Z24" s="4"/>
      <c r="AA24" s="4"/>
      <c r="AB24" s="4"/>
      <c r="AC24" s="4"/>
      <c r="AD24" s="4"/>
      <c r="AE24" s="4"/>
      <c r="AU24" s="6"/>
      <c r="AV24" s="6"/>
      <c r="AW24" s="4"/>
      <c r="AY24" s="2"/>
      <c r="BB24" s="7"/>
      <c r="BC24" s="7"/>
      <c r="BD24" s="7"/>
      <c r="BE24" s="7"/>
      <c r="BF24" s="7"/>
    </row>
    <row r="25" spans="1:58" ht="120" customHeight="1">
      <c r="A25" s="1" t="s">
        <v>13</v>
      </c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6"/>
      <c r="U25" s="2"/>
      <c r="V25" s="2"/>
      <c r="W25" s="2"/>
      <c r="X25" s="2"/>
      <c r="Y25" s="2"/>
      <c r="Z25" s="4"/>
      <c r="AA25" s="4"/>
      <c r="AB25" s="4"/>
      <c r="AC25" s="4"/>
      <c r="AD25" s="4"/>
      <c r="AE25" s="4"/>
      <c r="AU25" s="6"/>
      <c r="AV25" s="6"/>
      <c r="AW25" s="4"/>
      <c r="AY25" s="2"/>
      <c r="BB25" s="7"/>
      <c r="BC25" s="7"/>
      <c r="BD25" s="7"/>
      <c r="BE25" s="7"/>
      <c r="BF25" s="7"/>
    </row>
    <row r="26" spans="1:58" ht="60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  <c r="U26" s="2"/>
      <c r="V26" s="2"/>
      <c r="W26" s="2"/>
      <c r="X26" s="2"/>
      <c r="Y26" s="2"/>
      <c r="Z26" s="4"/>
      <c r="AA26" s="4"/>
      <c r="AB26" s="4"/>
      <c r="AC26" s="4"/>
      <c r="AD26" s="4"/>
      <c r="AE26" s="4"/>
      <c r="AU26" s="6"/>
      <c r="AV26" s="6"/>
      <c r="AW26" s="4"/>
      <c r="AY26" s="2"/>
      <c r="BB26" s="7"/>
      <c r="BC26" s="7"/>
      <c r="BD26" s="7"/>
      <c r="BE26" s="7"/>
      <c r="BF26" s="7"/>
    </row>
    <row r="27" spans="1:58" ht="60">
      <c r="A27" s="11" t="s">
        <v>39</v>
      </c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  <c r="U27" s="2"/>
      <c r="V27" s="2"/>
      <c r="W27" s="2"/>
      <c r="X27" s="2"/>
      <c r="Y27" s="2"/>
      <c r="Z27" s="4"/>
      <c r="AA27" s="4"/>
      <c r="AB27" s="4"/>
      <c r="AC27" s="4"/>
      <c r="AD27" s="4"/>
      <c r="AE27" s="4"/>
      <c r="AU27" s="5" t="s">
        <v>14</v>
      </c>
      <c r="AV27" s="6"/>
      <c r="AW27" s="4"/>
      <c r="AY27" s="2"/>
      <c r="BB27" s="8">
        <f>(D11+(D12-D11)*0.7)</f>
        <v>136.6</v>
      </c>
      <c r="BC27" s="8"/>
      <c r="BD27" s="8"/>
      <c r="BE27" s="7"/>
      <c r="BF27" s="8">
        <f>(D11+ (D12-D11)*0.8)</f>
        <v>150.4</v>
      </c>
    </row>
    <row r="28" spans="1:58" ht="120" customHeight="1">
      <c r="A28" s="1" t="s">
        <v>15</v>
      </c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2"/>
      <c r="V28" s="2"/>
      <c r="W28" s="2"/>
      <c r="X28" s="2"/>
      <c r="Y28" s="2"/>
      <c r="Z28" s="4"/>
      <c r="AA28" s="4"/>
      <c r="AB28" s="4"/>
      <c r="AC28" s="4"/>
      <c r="AD28" s="4"/>
      <c r="AE28" s="4"/>
      <c r="AU28" s="6"/>
      <c r="AV28" s="6"/>
      <c r="AW28" s="4"/>
      <c r="AY28" s="2"/>
      <c r="BB28" s="7"/>
      <c r="BC28" s="7"/>
      <c r="BD28" s="7"/>
      <c r="BE28" s="7"/>
      <c r="BF28" s="7"/>
    </row>
    <row r="29" spans="1:58" ht="120" customHeight="1">
      <c r="A29" s="1" t="s">
        <v>16</v>
      </c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2"/>
      <c r="V29" s="2"/>
      <c r="W29" s="2"/>
      <c r="X29" s="2"/>
      <c r="Y29" s="2"/>
      <c r="Z29" s="4"/>
      <c r="AA29" s="4"/>
      <c r="AB29" s="4"/>
      <c r="AC29" s="4"/>
      <c r="AD29" s="4"/>
      <c r="AE29" s="4"/>
      <c r="AU29" s="6"/>
      <c r="AV29" s="6"/>
      <c r="AW29" s="4"/>
      <c r="AY29" s="2"/>
      <c r="BB29" s="7"/>
      <c r="BC29" s="7"/>
      <c r="BD29" s="7"/>
      <c r="BE29" s="7"/>
      <c r="BF29" s="7"/>
    </row>
    <row r="30" spans="1:58" ht="120" customHeight="1">
      <c r="A30" s="1" t="s">
        <v>17</v>
      </c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  <c r="U30" s="2"/>
      <c r="V30" s="2"/>
      <c r="W30" s="2"/>
      <c r="X30" s="2"/>
      <c r="Y30" s="2"/>
      <c r="Z30" s="4"/>
      <c r="AA30" s="4"/>
      <c r="AB30" s="4"/>
      <c r="AC30" s="4"/>
      <c r="AD30" s="4"/>
      <c r="AE30" s="4"/>
      <c r="AU30" s="6"/>
      <c r="AV30" s="6"/>
      <c r="AW30" s="4"/>
      <c r="AY30" s="2"/>
      <c r="BB30" s="7"/>
      <c r="BC30" s="7"/>
      <c r="BD30" s="7"/>
      <c r="BE30" s="7"/>
      <c r="BF30" s="7"/>
    </row>
    <row r="31" spans="1:58" ht="60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"/>
      <c r="U31" s="2"/>
      <c r="V31" s="2"/>
      <c r="W31" s="2"/>
      <c r="X31" s="2"/>
      <c r="Y31" s="2"/>
      <c r="Z31" s="4"/>
      <c r="AA31" s="4"/>
      <c r="AB31" s="4"/>
      <c r="AC31" s="4"/>
      <c r="AD31" s="4"/>
      <c r="AE31" s="4"/>
      <c r="AU31" s="6"/>
      <c r="AV31" s="6"/>
      <c r="AW31" s="4"/>
      <c r="AY31" s="2"/>
      <c r="BB31" s="7"/>
      <c r="BC31" s="7"/>
      <c r="BD31" s="7"/>
      <c r="BE31" s="7"/>
      <c r="BF31" s="7"/>
    </row>
    <row r="32" spans="1:58" ht="60">
      <c r="A32" s="11" t="s">
        <v>40</v>
      </c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  <c r="U32" s="2"/>
      <c r="V32" s="2"/>
      <c r="W32" s="2"/>
      <c r="X32" s="2"/>
      <c r="Y32" s="2"/>
      <c r="Z32" s="4"/>
      <c r="AA32" s="4"/>
      <c r="AB32" s="4"/>
      <c r="AC32" s="4"/>
      <c r="AD32" s="4"/>
      <c r="AE32" s="4"/>
      <c r="AU32" s="5" t="s">
        <v>18</v>
      </c>
      <c r="AV32" s="6"/>
      <c r="AW32" s="4"/>
      <c r="AY32" s="2"/>
      <c r="BB32" s="8">
        <f>D11+(D12-D11)*0.8</f>
        <v>150.4</v>
      </c>
      <c r="BC32" s="8"/>
      <c r="BD32" s="8"/>
      <c r="BE32" s="7"/>
      <c r="BF32" s="8">
        <f>(D11+(D12-D11)*0.9)</f>
        <v>164.2</v>
      </c>
    </row>
    <row r="33" spans="1:58" ht="120" customHeight="1">
      <c r="A33" s="1" t="s">
        <v>19</v>
      </c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  <c r="U33" s="2"/>
      <c r="V33" s="2"/>
      <c r="W33" s="2"/>
      <c r="X33" s="2"/>
      <c r="Y33" s="2"/>
      <c r="Z33" s="4"/>
      <c r="AA33" s="4"/>
      <c r="AB33" s="4"/>
      <c r="AC33" s="4"/>
      <c r="AD33" s="4"/>
      <c r="AE33" s="4"/>
      <c r="AQ33" s="4"/>
      <c r="AR33" s="4"/>
      <c r="AS33" s="4"/>
      <c r="AU33" s="2"/>
      <c r="AV33" s="6"/>
      <c r="AW33" s="6"/>
      <c r="AX33" s="7"/>
      <c r="AY33" s="7"/>
      <c r="AZ33" s="7"/>
    </row>
    <row r="34" spans="1:58" ht="120" customHeight="1">
      <c r="A34" s="1" t="s">
        <v>20</v>
      </c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U34" s="2"/>
      <c r="V34" s="2"/>
      <c r="W34" s="2"/>
      <c r="X34" s="2"/>
      <c r="Y34" s="2"/>
      <c r="Z34" s="4"/>
      <c r="AA34" s="4"/>
      <c r="AB34" s="4"/>
      <c r="AC34" s="4"/>
      <c r="AD34" s="4"/>
      <c r="AE34" s="4"/>
      <c r="AF34" s="4"/>
      <c r="AG34" s="4"/>
      <c r="AH34" s="4"/>
      <c r="AJ34" s="2"/>
    </row>
    <row r="35" spans="1:58" ht="120" customHeight="1">
      <c r="A35" s="1" t="s">
        <v>21</v>
      </c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6"/>
      <c r="V35" s="2"/>
      <c r="W35" s="2"/>
      <c r="X35" s="2"/>
      <c r="Y35" s="2"/>
      <c r="Z35" s="4"/>
      <c r="AA35" s="4"/>
      <c r="AB35" s="4"/>
      <c r="AC35" s="4"/>
      <c r="AD35" s="4"/>
      <c r="AE35" s="4"/>
      <c r="AF35" s="4"/>
      <c r="AG35" s="4"/>
      <c r="AH35" s="4"/>
    </row>
    <row r="36" spans="1:58" ht="60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F36" s="4"/>
      <c r="AG36" s="4"/>
      <c r="AH36" s="4"/>
    </row>
    <row r="37" spans="1:58" ht="60">
      <c r="A37" s="9" t="s">
        <v>54</v>
      </c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F37" s="4"/>
      <c r="AG37" s="4"/>
      <c r="AH37" s="4"/>
      <c r="AU37" s="24" t="s">
        <v>50</v>
      </c>
      <c r="BB37" s="24">
        <f>D11+(D12-D11)*0.9</f>
        <v>164.2</v>
      </c>
      <c r="BF37" s="24">
        <f>D11+(D12-D11)*0.95</f>
        <v>171.1</v>
      </c>
    </row>
    <row r="38" spans="1:58" ht="60">
      <c r="A38" s="9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F38" s="4"/>
      <c r="AG38" s="4"/>
      <c r="AH38" s="4"/>
      <c r="AU38" s="24"/>
      <c r="BB38" s="24"/>
      <c r="BF38" s="24"/>
    </row>
    <row r="39" spans="1:58" ht="60">
      <c r="A39" s="9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F39" s="4"/>
      <c r="AG39" s="4"/>
      <c r="AH39" s="4"/>
      <c r="AU39" s="24"/>
      <c r="BB39" s="24"/>
      <c r="BF39" s="24"/>
    </row>
    <row r="41" spans="1:58" ht="90.75" customHeight="1">
      <c r="A41" s="46" t="s">
        <v>36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</sheetData>
  <mergeCells count="1">
    <mergeCell ref="A41:X41"/>
  </mergeCells>
  <phoneticPr fontId="19" type="noConversion"/>
  <pageMargins left="0.74803149606299213" right="0.74803149606299213" top="0.39370078740157483" bottom="0.39370078740157483" header="0.51181102362204722" footer="0.51181102362204722"/>
  <pageSetup paperSize="9" scale="1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1"/>
  <sheetViews>
    <sheetView topLeftCell="BE1" zoomScale="50" zoomScaleNormal="75" workbookViewId="0">
      <selection activeCell="G14" sqref="G14"/>
    </sheetView>
  </sheetViews>
  <sheetFormatPr defaultRowHeight="90"/>
  <cols>
    <col min="1" max="2" width="9.140625" style="15"/>
    <col min="3" max="3" width="103.5703125" style="15" customWidth="1"/>
    <col min="4" max="4" width="33.140625" style="15" customWidth="1"/>
    <col min="5" max="5" width="28.85546875" style="15" customWidth="1"/>
    <col min="6" max="6" width="32" style="15" customWidth="1"/>
    <col min="7" max="8" width="9.140625" style="15"/>
    <col min="9" max="9" width="32.85546875" style="15" customWidth="1"/>
    <col min="10" max="10" width="30.7109375" style="15" customWidth="1"/>
    <col min="11" max="23" width="9.140625" style="15"/>
    <col min="24" max="24" width="247.42578125" style="15" customWidth="1"/>
    <col min="25" max="80" width="9.140625" style="15"/>
    <col min="81" max="81" width="38.7109375" style="15" customWidth="1"/>
    <col min="82" max="83" width="31.85546875" style="15" customWidth="1"/>
    <col min="84" max="84" width="9.140625" style="15"/>
    <col min="85" max="85" width="32.85546875" style="15" customWidth="1"/>
    <col min="86" max="16384" width="9.140625" style="15"/>
  </cols>
  <sheetData>
    <row r="1" spans="1:86" ht="120" customHeight="1">
      <c r="A1" s="22"/>
      <c r="D1" s="22"/>
      <c r="X1" s="15" t="s">
        <v>66</v>
      </c>
    </row>
    <row r="2" spans="1:86" ht="60" customHeight="1" thickBot="1"/>
    <row r="3" spans="1:86" ht="120" customHeight="1" thickBot="1">
      <c r="A3" s="30" t="s">
        <v>22</v>
      </c>
      <c r="B3" s="37"/>
      <c r="C3" s="37"/>
      <c r="D3" s="38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86" ht="60" customHeight="1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86" s="41" customFormat="1" ht="87" customHeight="1">
      <c r="A5" s="39" t="s">
        <v>23</v>
      </c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86" s="41" customFormat="1" ht="120" customHeight="1">
      <c r="A6" s="40"/>
      <c r="B6" s="40" t="s">
        <v>55</v>
      </c>
      <c r="C6" s="40"/>
      <c r="D6" s="40">
        <f>D12</f>
        <v>67</v>
      </c>
      <c r="E6" s="45" t="s">
        <v>57</v>
      </c>
      <c r="F6" s="40">
        <f>D13-D12</f>
        <v>102</v>
      </c>
      <c r="G6" s="40" t="s">
        <v>58</v>
      </c>
      <c r="H6" s="40"/>
      <c r="I6" s="40"/>
      <c r="J6" s="40">
        <f>D12+(D13-D12)*0.6</f>
        <v>128.19999999999999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86" ht="120" customHeight="1">
      <c r="A7" s="12"/>
      <c r="B7" s="13"/>
      <c r="C7" s="13"/>
      <c r="D7" s="13"/>
      <c r="E7" s="21"/>
      <c r="F7" s="13"/>
      <c r="G7" s="13"/>
      <c r="H7" s="14"/>
      <c r="I7" s="14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86" s="22" customFormat="1" ht="90.75" customHeight="1">
      <c r="A8" s="22" t="s">
        <v>51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86" s="22" customFormat="1" ht="90.75" customHeight="1">
      <c r="A9" s="22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86" s="22" customFormat="1" ht="90.75" customHeight="1">
      <c r="A10" s="22" t="s">
        <v>53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86" s="41" customFormat="1" ht="120" customHeight="1">
      <c r="A11" s="39"/>
      <c r="B11" s="39"/>
      <c r="C11" s="22"/>
      <c r="D11" s="39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86" s="41" customFormat="1" ht="120" customHeight="1">
      <c r="A12" s="39" t="s">
        <v>24</v>
      </c>
      <c r="B12" s="39"/>
      <c r="C12" s="22"/>
      <c r="D12" s="42">
        <v>67</v>
      </c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86" s="41" customFormat="1" ht="120" customHeight="1">
      <c r="A13" s="39" t="s">
        <v>25</v>
      </c>
      <c r="B13" s="39"/>
      <c r="C13" s="22"/>
      <c r="D13" s="42">
        <v>169</v>
      </c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s="41" customFormat="1" ht="120" customHeight="1">
      <c r="A14" s="39" t="s">
        <v>26</v>
      </c>
      <c r="B14" s="39"/>
      <c r="C14" s="22"/>
      <c r="D14" s="42">
        <v>116</v>
      </c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3"/>
      <c r="U14" s="39"/>
      <c r="V14" s="39"/>
      <c r="W14" s="39"/>
      <c r="X14" s="39"/>
      <c r="Y14" s="39"/>
      <c r="Z14" s="22"/>
      <c r="AA14" s="22"/>
      <c r="AB14" s="22"/>
      <c r="AC14" s="22"/>
      <c r="AD14" s="22"/>
      <c r="AE14" s="22"/>
      <c r="AF14" s="22"/>
      <c r="AG14" s="22"/>
      <c r="AH14" s="22"/>
      <c r="BQ14" s="22"/>
      <c r="BR14" s="22"/>
      <c r="BS14" s="22"/>
      <c r="BT14" s="22"/>
      <c r="BU14" s="22"/>
      <c r="BV14" s="39"/>
      <c r="BW14" s="42"/>
      <c r="BX14" s="42"/>
      <c r="BY14" s="42"/>
      <c r="BZ14" s="42"/>
      <c r="CA14" s="42"/>
      <c r="CB14" s="42"/>
      <c r="CC14" s="44" t="s">
        <v>6</v>
      </c>
      <c r="CD14" s="44"/>
      <c r="CE14" s="44"/>
      <c r="CF14" s="44"/>
      <c r="CG14" s="44" t="s">
        <v>7</v>
      </c>
      <c r="CH14" s="22"/>
    </row>
    <row r="15" spans="1:86" s="41" customFormat="1" ht="120" customHeight="1">
      <c r="A15" s="39"/>
      <c r="B15" s="39"/>
      <c r="C15" s="22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3"/>
      <c r="U15" s="39"/>
      <c r="V15" s="39"/>
      <c r="W15" s="39"/>
      <c r="X15" s="39"/>
      <c r="Y15" s="39"/>
      <c r="Z15" s="22"/>
      <c r="AA15" s="22"/>
      <c r="AB15" s="22"/>
      <c r="AC15" s="22"/>
      <c r="AD15" s="22"/>
      <c r="AE15" s="22"/>
      <c r="AF15" s="22"/>
      <c r="AG15" s="22"/>
      <c r="AH15" s="22"/>
      <c r="BQ15" s="22"/>
      <c r="BR15" s="22"/>
      <c r="BS15" s="22"/>
      <c r="BT15" s="22"/>
      <c r="BU15" s="22"/>
      <c r="BV15" s="39"/>
      <c r="BW15" s="42"/>
      <c r="BX15" s="42"/>
      <c r="BY15" s="42"/>
      <c r="BZ15" s="42"/>
      <c r="CA15" s="42"/>
      <c r="CB15" s="42"/>
      <c r="CC15" s="44"/>
      <c r="CD15" s="44"/>
      <c r="CE15" s="44"/>
      <c r="CF15" s="44"/>
      <c r="CG15" s="44"/>
      <c r="CH15" s="22"/>
    </row>
    <row r="16" spans="1:86" ht="120" customHeight="1">
      <c r="A16" s="12" t="s">
        <v>45</v>
      </c>
      <c r="B16" s="13"/>
      <c r="C16" s="16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8"/>
      <c r="U16" s="13"/>
      <c r="V16" s="13"/>
      <c r="W16" s="13"/>
      <c r="X16" s="13"/>
      <c r="Y16" s="13"/>
      <c r="Z16" s="16"/>
      <c r="AA16" s="16"/>
      <c r="AB16" s="16"/>
      <c r="AC16" s="16"/>
      <c r="AD16" s="16"/>
      <c r="AE16" s="16"/>
      <c r="AF16" s="16"/>
      <c r="AG16" s="16"/>
      <c r="AH16" s="16"/>
      <c r="BQ16" s="16"/>
      <c r="BR16" s="17" t="s">
        <v>8</v>
      </c>
      <c r="BS16" s="17"/>
      <c r="BT16" s="16"/>
      <c r="BU16" s="16"/>
      <c r="BV16" s="13"/>
      <c r="BW16" s="16"/>
      <c r="BX16" s="16"/>
      <c r="BY16" s="16"/>
      <c r="BZ16" s="16"/>
      <c r="CA16" s="16"/>
      <c r="CB16" s="16"/>
      <c r="CC16" s="19">
        <f>(D12+(D13-D12)*0.45)</f>
        <v>112.9</v>
      </c>
      <c r="CD16" s="19"/>
      <c r="CE16" s="19"/>
      <c r="CF16" s="19"/>
      <c r="CG16" s="19">
        <f>(D12+(D13-D12)*0.6)</f>
        <v>128.19999999999999</v>
      </c>
      <c r="CH16" s="16"/>
    </row>
    <row r="17" spans="1:86" ht="120" customHeight="1">
      <c r="A17" s="12"/>
      <c r="B17" s="13"/>
      <c r="C17" s="16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8"/>
      <c r="U17" s="13"/>
      <c r="V17" s="13"/>
      <c r="W17" s="13"/>
      <c r="X17" s="13"/>
      <c r="Y17" s="13"/>
      <c r="Z17" s="16"/>
      <c r="AA17" s="16"/>
      <c r="AB17" s="16"/>
      <c r="AC17" s="16"/>
      <c r="AD17" s="16"/>
      <c r="AE17" s="16"/>
      <c r="AF17" s="16"/>
      <c r="AG17" s="16"/>
      <c r="AH17" s="16"/>
      <c r="BQ17" s="16"/>
      <c r="BR17" s="17"/>
      <c r="BS17" s="17"/>
      <c r="BT17" s="16"/>
      <c r="BU17" s="16"/>
      <c r="BV17" s="13"/>
      <c r="BW17" s="16"/>
      <c r="BX17" s="16"/>
      <c r="BY17" s="16"/>
      <c r="BZ17" s="16"/>
      <c r="CA17" s="16"/>
      <c r="CB17" s="16"/>
      <c r="CC17" s="19"/>
      <c r="CD17" s="19"/>
      <c r="CE17" s="19"/>
      <c r="CF17" s="19"/>
      <c r="CG17" s="19"/>
      <c r="CH17" s="16"/>
    </row>
    <row r="18" spans="1:86" ht="120" customHeight="1">
      <c r="A18" s="15" t="s">
        <v>27</v>
      </c>
      <c r="B18" s="13"/>
      <c r="C18" s="16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8"/>
      <c r="U18" s="13"/>
      <c r="V18" s="13"/>
      <c r="W18" s="13"/>
      <c r="X18" s="13"/>
      <c r="Y18" s="13"/>
      <c r="Z18" s="16"/>
      <c r="AA18" s="16"/>
      <c r="AB18" s="16"/>
      <c r="AC18" s="16"/>
      <c r="AD18" s="16"/>
      <c r="AE18" s="16"/>
      <c r="AF18" s="16"/>
      <c r="AG18" s="16"/>
      <c r="AH18" s="16"/>
      <c r="BQ18" s="16"/>
      <c r="BR18" s="17"/>
      <c r="BS18" s="17"/>
      <c r="BT18" s="16"/>
      <c r="BU18" s="16"/>
      <c r="BV18" s="13"/>
      <c r="BW18" s="16"/>
      <c r="BX18" s="16"/>
      <c r="BY18" s="16"/>
      <c r="BZ18" s="16"/>
      <c r="CA18" s="16"/>
      <c r="CB18" s="16"/>
      <c r="CC18" s="19"/>
      <c r="CD18" s="19"/>
      <c r="CE18" s="19"/>
      <c r="CF18" s="19"/>
      <c r="CG18" s="19"/>
      <c r="CH18" s="16"/>
    </row>
    <row r="19" spans="1:86" ht="120" customHeight="1">
      <c r="A19" s="15" t="s">
        <v>28</v>
      </c>
      <c r="B19" s="13"/>
      <c r="C19" s="16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8"/>
      <c r="U19" s="13"/>
      <c r="V19" s="13"/>
      <c r="W19" s="13"/>
      <c r="X19" s="13"/>
      <c r="Y19" s="13"/>
      <c r="Z19" s="16"/>
      <c r="AA19" s="16"/>
      <c r="AB19" s="16"/>
      <c r="AC19" s="16"/>
      <c r="AD19" s="16"/>
      <c r="AE19" s="16"/>
      <c r="AF19" s="16"/>
      <c r="AG19" s="16"/>
      <c r="AH19" s="16"/>
      <c r="BQ19" s="16"/>
      <c r="BR19" s="17"/>
      <c r="BS19" s="17"/>
      <c r="BT19" s="16"/>
      <c r="BU19" s="16"/>
      <c r="BV19" s="13"/>
      <c r="BW19" s="16"/>
      <c r="BX19" s="16"/>
      <c r="BY19" s="16"/>
      <c r="BZ19" s="16"/>
      <c r="CA19" s="16"/>
      <c r="CB19" s="16"/>
      <c r="CC19" s="19"/>
      <c r="CD19" s="19"/>
      <c r="CE19" s="19"/>
      <c r="CF19" s="19"/>
      <c r="CG19" s="19"/>
      <c r="CH19" s="16"/>
    </row>
    <row r="20" spans="1:86" ht="120" customHeight="1">
      <c r="A20" s="13"/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3"/>
      <c r="V20" s="13"/>
      <c r="W20" s="13"/>
      <c r="X20" s="13"/>
      <c r="Y20" s="13"/>
      <c r="Z20" s="16"/>
      <c r="AA20" s="16"/>
      <c r="AB20" s="16"/>
      <c r="AC20" s="16"/>
      <c r="AD20" s="16"/>
      <c r="AE20" s="16"/>
      <c r="AF20" s="16"/>
      <c r="AG20" s="16"/>
      <c r="AH20" s="16"/>
      <c r="BQ20" s="16"/>
      <c r="BR20" s="17"/>
      <c r="BS20" s="17"/>
      <c r="BT20" s="16"/>
      <c r="BU20" s="16"/>
      <c r="BV20" s="13"/>
      <c r="BW20" s="16"/>
      <c r="BX20" s="16"/>
      <c r="BY20" s="16"/>
      <c r="BZ20" s="16"/>
      <c r="CA20" s="16"/>
      <c r="CB20" s="16"/>
      <c r="CC20" s="19"/>
      <c r="CD20" s="19"/>
      <c r="CE20" s="19"/>
      <c r="CF20" s="19"/>
      <c r="CG20" s="19"/>
      <c r="CH20" s="16"/>
    </row>
    <row r="21" spans="1:86" ht="120" customHeight="1">
      <c r="A21" s="20" t="s">
        <v>46</v>
      </c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8"/>
      <c r="U21" s="13"/>
      <c r="V21" s="13"/>
      <c r="W21" s="13"/>
      <c r="X21" s="13"/>
      <c r="Y21" s="13"/>
      <c r="Z21" s="16"/>
      <c r="AA21" s="16"/>
      <c r="AB21" s="16"/>
      <c r="AC21" s="16"/>
      <c r="AD21" s="16"/>
      <c r="AE21" s="16"/>
      <c r="AF21" s="16"/>
      <c r="AG21" s="16"/>
      <c r="AH21" s="16"/>
      <c r="BQ21" s="16"/>
      <c r="BR21" s="17"/>
      <c r="BS21" s="17"/>
      <c r="BT21" s="16"/>
      <c r="BU21" s="16"/>
      <c r="BV21" s="13"/>
      <c r="BW21" s="16"/>
      <c r="BX21" s="16"/>
      <c r="BY21" s="16"/>
      <c r="BZ21" s="16"/>
      <c r="CA21" s="16"/>
      <c r="CB21" s="16"/>
      <c r="CC21" s="19"/>
      <c r="CD21" s="19"/>
      <c r="CE21" s="19"/>
      <c r="CF21" s="19"/>
      <c r="CG21" s="19"/>
      <c r="CH21" s="16"/>
    </row>
    <row r="22" spans="1:86" ht="120" customHeight="1">
      <c r="A22" s="20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8"/>
      <c r="U22" s="13"/>
      <c r="V22" s="13"/>
      <c r="W22" s="13"/>
      <c r="X22" s="13"/>
      <c r="Y22" s="13"/>
      <c r="Z22" s="16"/>
      <c r="AA22" s="16"/>
      <c r="AB22" s="16"/>
      <c r="AC22" s="16"/>
      <c r="AD22" s="16"/>
      <c r="AE22" s="16"/>
      <c r="AF22" s="16"/>
      <c r="AG22" s="16"/>
      <c r="AH22" s="16"/>
      <c r="BQ22" s="16"/>
      <c r="BR22" s="17"/>
      <c r="BS22" s="17"/>
      <c r="BT22" s="16"/>
      <c r="BU22" s="16"/>
      <c r="BV22" s="13"/>
      <c r="BW22" s="16"/>
      <c r="BX22" s="16"/>
      <c r="BY22" s="16"/>
      <c r="BZ22" s="16"/>
      <c r="CA22" s="16"/>
      <c r="CB22" s="16"/>
      <c r="CC22" s="19"/>
      <c r="CD22" s="19"/>
      <c r="CE22" s="19"/>
      <c r="CF22" s="19"/>
      <c r="CG22" s="19"/>
      <c r="CH22" s="16"/>
    </row>
    <row r="23" spans="1:86" ht="120" customHeight="1">
      <c r="A23" s="14" t="s">
        <v>29</v>
      </c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8"/>
      <c r="U23" s="13"/>
      <c r="V23" s="13"/>
      <c r="W23" s="13"/>
      <c r="X23" s="13"/>
      <c r="Y23" s="13"/>
      <c r="Z23" s="16"/>
      <c r="AA23" s="16"/>
      <c r="AB23" s="16"/>
      <c r="AC23" s="16"/>
      <c r="AD23" s="16"/>
      <c r="AE23" s="16"/>
      <c r="AF23" s="16"/>
      <c r="AG23" s="16"/>
      <c r="AH23" s="16"/>
      <c r="BQ23" s="16"/>
      <c r="BR23" s="17" t="s">
        <v>11</v>
      </c>
      <c r="BS23" s="17"/>
      <c r="BT23" s="16"/>
      <c r="BU23" s="16"/>
      <c r="BV23" s="13"/>
      <c r="BW23" s="16"/>
      <c r="BX23" s="16"/>
      <c r="BY23" s="16"/>
      <c r="BZ23" s="16"/>
      <c r="CA23" s="16"/>
      <c r="CB23" s="16"/>
      <c r="CC23" s="19">
        <f>(D12+(D13-D12)*0.6)</f>
        <v>128.19999999999999</v>
      </c>
      <c r="CD23" s="19"/>
      <c r="CE23" s="19"/>
      <c r="CF23" s="19"/>
      <c r="CG23" s="19">
        <f>(D12+(D13-D12)*0.7)</f>
        <v>138.39999999999998</v>
      </c>
      <c r="CH23" s="16"/>
    </row>
    <row r="24" spans="1:86" ht="120" customHeight="1">
      <c r="A24" s="15" t="s">
        <v>30</v>
      </c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8"/>
      <c r="U24" s="13"/>
      <c r="V24" s="13"/>
      <c r="W24" s="13"/>
      <c r="X24" s="13"/>
      <c r="Y24" s="13"/>
      <c r="Z24" s="16"/>
      <c r="AA24" s="16"/>
      <c r="AB24" s="16"/>
      <c r="AC24" s="16"/>
      <c r="AD24" s="16"/>
      <c r="AE24" s="16"/>
      <c r="AF24" s="16"/>
      <c r="AG24" s="16"/>
      <c r="AH24" s="16"/>
      <c r="BQ24" s="16"/>
      <c r="BR24" s="17"/>
      <c r="BS24" s="17"/>
      <c r="BT24" s="16"/>
      <c r="BU24" s="16"/>
      <c r="BV24" s="13"/>
      <c r="BW24" s="16"/>
      <c r="BX24" s="16"/>
      <c r="BY24" s="16"/>
      <c r="BZ24" s="16"/>
      <c r="CA24" s="16"/>
      <c r="CB24" s="16"/>
      <c r="CC24" s="19"/>
      <c r="CD24" s="19"/>
      <c r="CE24" s="19"/>
      <c r="CF24" s="19"/>
      <c r="CG24" s="19"/>
      <c r="CH24" s="16"/>
    </row>
    <row r="25" spans="1:86" ht="120" customHeight="1">
      <c r="A25" s="15" t="s">
        <v>31</v>
      </c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8"/>
      <c r="U25" s="13"/>
      <c r="V25" s="13"/>
      <c r="W25" s="13"/>
      <c r="X25" s="13"/>
      <c r="Y25" s="13"/>
      <c r="Z25" s="16"/>
      <c r="AA25" s="16"/>
      <c r="AB25" s="16"/>
      <c r="AC25" s="16"/>
      <c r="AD25" s="16"/>
      <c r="AE25" s="16"/>
      <c r="AF25" s="16"/>
      <c r="AG25" s="16"/>
      <c r="AH25" s="16"/>
      <c r="BQ25" s="16"/>
      <c r="BR25" s="17"/>
      <c r="BS25" s="17"/>
      <c r="BT25" s="16"/>
      <c r="BU25" s="16"/>
      <c r="BV25" s="13"/>
      <c r="BW25" s="16"/>
      <c r="BX25" s="16"/>
      <c r="BY25" s="16"/>
      <c r="BZ25" s="16"/>
      <c r="CA25" s="16"/>
      <c r="CB25" s="16"/>
      <c r="CC25" s="19"/>
      <c r="CD25" s="19"/>
      <c r="CE25" s="19"/>
      <c r="CF25" s="19"/>
      <c r="CG25" s="19"/>
      <c r="CH25" s="16"/>
    </row>
    <row r="26" spans="1:86" ht="120" customHeight="1">
      <c r="A26" s="13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8"/>
      <c r="U26" s="13"/>
      <c r="V26" s="13"/>
      <c r="W26" s="13"/>
      <c r="X26" s="13"/>
      <c r="Y26" s="13"/>
      <c r="Z26" s="16"/>
      <c r="AA26" s="16"/>
      <c r="AB26" s="16"/>
      <c r="AC26" s="16"/>
      <c r="AD26" s="16"/>
      <c r="AE26" s="16"/>
      <c r="AF26" s="16"/>
      <c r="AG26" s="16"/>
      <c r="AH26" s="16"/>
      <c r="BQ26" s="16"/>
      <c r="BR26" s="17"/>
      <c r="BS26" s="17"/>
      <c r="BT26" s="16"/>
      <c r="BU26" s="16"/>
      <c r="BV26" s="13"/>
      <c r="BW26" s="16"/>
      <c r="BX26" s="16"/>
      <c r="BY26" s="16"/>
      <c r="BZ26" s="16"/>
      <c r="CA26" s="16"/>
      <c r="CB26" s="16"/>
      <c r="CC26" s="19"/>
      <c r="CD26" s="19"/>
      <c r="CE26" s="19"/>
      <c r="CF26" s="19"/>
      <c r="CG26" s="19"/>
      <c r="CH26" s="16"/>
    </row>
    <row r="27" spans="1:86" ht="120" customHeight="1">
      <c r="A27" s="20" t="s">
        <v>47</v>
      </c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8"/>
      <c r="U27" s="13"/>
      <c r="V27" s="13"/>
      <c r="W27" s="13"/>
      <c r="X27" s="13"/>
      <c r="Y27" s="13"/>
      <c r="Z27" s="16"/>
      <c r="AA27" s="16"/>
      <c r="AB27" s="16"/>
      <c r="AC27" s="16"/>
      <c r="AD27" s="16"/>
      <c r="AE27" s="16"/>
      <c r="AF27" s="16"/>
      <c r="AG27" s="16"/>
      <c r="AH27" s="16"/>
      <c r="BQ27" s="16"/>
      <c r="BR27" s="17" t="s">
        <v>14</v>
      </c>
      <c r="BS27" s="17"/>
      <c r="BT27" s="16"/>
      <c r="BU27" s="16"/>
      <c r="BV27" s="13"/>
      <c r="BW27" s="16"/>
      <c r="BX27" s="16"/>
      <c r="BY27" s="16"/>
      <c r="BZ27" s="16"/>
      <c r="CA27" s="16"/>
      <c r="CB27" s="16"/>
      <c r="CC27" s="19">
        <f>(D12+(D13-D12)*0.7)</f>
        <v>138.39999999999998</v>
      </c>
      <c r="CD27" s="19"/>
      <c r="CE27" s="19"/>
      <c r="CF27" s="19"/>
      <c r="CG27" s="19">
        <f>(D12+ (D13-D12)*0.8)</f>
        <v>148.60000000000002</v>
      </c>
      <c r="CH27" s="16"/>
    </row>
    <row r="28" spans="1:86" ht="120" customHeight="1">
      <c r="A28" s="20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8"/>
      <c r="U28" s="13"/>
      <c r="V28" s="13"/>
      <c r="W28" s="13"/>
      <c r="X28" s="13"/>
      <c r="Y28" s="13"/>
      <c r="Z28" s="16"/>
      <c r="AA28" s="16"/>
      <c r="AB28" s="16"/>
      <c r="AC28" s="16"/>
      <c r="AD28" s="16"/>
      <c r="AE28" s="16"/>
      <c r="AF28" s="16"/>
      <c r="AG28" s="16"/>
      <c r="AH28" s="16"/>
      <c r="BQ28" s="16"/>
      <c r="BR28" s="17"/>
      <c r="BS28" s="17"/>
      <c r="BT28" s="16"/>
      <c r="BU28" s="16"/>
      <c r="BV28" s="13"/>
      <c r="BW28" s="16"/>
      <c r="BX28" s="16"/>
      <c r="BY28" s="16"/>
      <c r="BZ28" s="16"/>
      <c r="CA28" s="16"/>
      <c r="CB28" s="16"/>
      <c r="CC28" s="19"/>
      <c r="CD28" s="19"/>
      <c r="CE28" s="19"/>
      <c r="CF28" s="19"/>
      <c r="CG28" s="19"/>
      <c r="CH28" s="16"/>
    </row>
    <row r="29" spans="1:86" ht="120" customHeight="1">
      <c r="A29" s="15" t="s">
        <v>43</v>
      </c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8"/>
      <c r="U29" s="13"/>
      <c r="V29" s="13"/>
      <c r="W29" s="13"/>
      <c r="X29" s="13"/>
      <c r="Y29" s="13"/>
      <c r="Z29" s="16"/>
      <c r="AA29" s="16"/>
      <c r="AB29" s="16"/>
      <c r="AC29" s="16"/>
      <c r="AD29" s="16"/>
      <c r="AE29" s="16"/>
      <c r="AF29" s="16"/>
      <c r="AG29" s="16"/>
      <c r="AH29" s="16"/>
      <c r="BQ29" s="16"/>
      <c r="BR29" s="17"/>
      <c r="BS29" s="17"/>
      <c r="BT29" s="16"/>
      <c r="BU29" s="16"/>
      <c r="BV29" s="13"/>
      <c r="BW29" s="16"/>
      <c r="BX29" s="16"/>
      <c r="BY29" s="16"/>
      <c r="BZ29" s="16"/>
      <c r="CA29" s="16"/>
      <c r="CB29" s="16"/>
      <c r="CC29" s="19"/>
      <c r="CD29" s="19"/>
      <c r="CE29" s="19"/>
      <c r="CF29" s="19"/>
      <c r="CG29" s="19"/>
      <c r="CH29" s="16"/>
    </row>
    <row r="30" spans="1:86" ht="120" customHeight="1">
      <c r="A30" s="15" t="s">
        <v>32</v>
      </c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8"/>
      <c r="U30" s="13"/>
      <c r="V30" s="13"/>
      <c r="W30" s="13"/>
      <c r="X30" s="13"/>
      <c r="Y30" s="13"/>
      <c r="Z30" s="16"/>
      <c r="AA30" s="16"/>
      <c r="AB30" s="16"/>
      <c r="AC30" s="16"/>
      <c r="AD30" s="16"/>
      <c r="AE30" s="16"/>
      <c r="AF30" s="16"/>
      <c r="AG30" s="16"/>
      <c r="AH30" s="16"/>
      <c r="BQ30" s="16"/>
      <c r="BR30" s="17"/>
      <c r="BS30" s="17"/>
      <c r="BT30" s="16"/>
      <c r="BU30" s="16"/>
      <c r="BV30" s="13"/>
      <c r="BW30" s="16"/>
      <c r="BX30" s="16"/>
      <c r="BY30" s="16"/>
      <c r="BZ30" s="16"/>
      <c r="CA30" s="16"/>
      <c r="CB30" s="16"/>
      <c r="CC30" s="19"/>
      <c r="CD30" s="19"/>
      <c r="CE30" s="19"/>
      <c r="CF30" s="19"/>
      <c r="CG30" s="19"/>
      <c r="CH30" s="16"/>
    </row>
    <row r="31" spans="1:86" ht="120" customHeight="1">
      <c r="A31" s="15" t="s">
        <v>44</v>
      </c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8"/>
      <c r="U31" s="13"/>
      <c r="V31" s="13"/>
      <c r="W31" s="13"/>
      <c r="X31" s="13"/>
      <c r="Y31" s="13"/>
      <c r="Z31" s="16"/>
      <c r="AA31" s="16"/>
      <c r="AB31" s="16"/>
      <c r="AC31" s="16"/>
      <c r="AD31" s="16"/>
      <c r="AE31" s="16"/>
      <c r="AF31" s="16"/>
      <c r="AG31" s="16"/>
      <c r="AH31" s="16"/>
      <c r="BQ31" s="16"/>
      <c r="BR31" s="17"/>
      <c r="BS31" s="17"/>
      <c r="BT31" s="16"/>
      <c r="BU31" s="16"/>
      <c r="BV31" s="13"/>
      <c r="BW31" s="16"/>
      <c r="BX31" s="16"/>
      <c r="BY31" s="16"/>
      <c r="BZ31" s="16"/>
      <c r="CA31" s="16"/>
      <c r="CB31" s="16"/>
      <c r="CC31" s="19"/>
      <c r="CD31" s="19"/>
      <c r="CE31" s="19"/>
      <c r="CF31" s="19"/>
      <c r="CG31" s="19"/>
      <c r="CH31" s="16"/>
    </row>
    <row r="32" spans="1:86" ht="120" customHeight="1">
      <c r="A32" s="13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8"/>
      <c r="U32" s="13"/>
      <c r="V32" s="13"/>
      <c r="W32" s="13"/>
      <c r="X32" s="13"/>
      <c r="Y32" s="13"/>
      <c r="Z32" s="16"/>
      <c r="AA32" s="16"/>
      <c r="AB32" s="16"/>
      <c r="AC32" s="16"/>
      <c r="AD32" s="16"/>
      <c r="AE32" s="16"/>
      <c r="AF32" s="16"/>
      <c r="AG32" s="16"/>
      <c r="AH32" s="16"/>
      <c r="BQ32" s="16"/>
      <c r="BR32" s="17"/>
      <c r="BS32" s="17"/>
      <c r="BT32" s="16"/>
      <c r="BU32" s="16"/>
      <c r="BV32" s="13"/>
      <c r="BW32" s="16"/>
      <c r="BX32" s="16"/>
      <c r="BY32" s="16"/>
      <c r="BZ32" s="16"/>
      <c r="CA32" s="16"/>
      <c r="CB32" s="16"/>
      <c r="CC32" s="19"/>
      <c r="CD32" s="19"/>
      <c r="CE32" s="19"/>
      <c r="CF32" s="19"/>
      <c r="CG32" s="19"/>
      <c r="CH32" s="16"/>
    </row>
    <row r="33" spans="1:86" ht="120" customHeight="1">
      <c r="A33" s="20" t="s">
        <v>48</v>
      </c>
      <c r="B33" s="13"/>
      <c r="C33" s="13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8"/>
      <c r="U33" s="13"/>
      <c r="V33" s="13"/>
      <c r="W33" s="13"/>
      <c r="X33" s="13"/>
      <c r="Y33" s="13"/>
      <c r="Z33" s="16"/>
      <c r="AA33" s="16"/>
      <c r="AB33" s="16"/>
      <c r="AC33" s="16"/>
      <c r="AD33" s="16"/>
      <c r="AE33" s="16"/>
      <c r="AF33" s="16"/>
      <c r="AG33" s="16"/>
      <c r="AH33" s="16"/>
      <c r="BQ33" s="16"/>
      <c r="BR33" s="17" t="s">
        <v>18</v>
      </c>
      <c r="BS33" s="17"/>
      <c r="BT33" s="16"/>
      <c r="BU33" s="16"/>
      <c r="BV33" s="13"/>
      <c r="BW33" s="16"/>
      <c r="BX33" s="16"/>
      <c r="BY33" s="16"/>
      <c r="BZ33" s="16"/>
      <c r="CA33" s="16"/>
      <c r="CB33" s="16"/>
      <c r="CC33" s="19">
        <f>D12+(D13-D12)*0.8</f>
        <v>148.60000000000002</v>
      </c>
      <c r="CD33" s="19"/>
      <c r="CE33" s="19"/>
      <c r="CF33" s="19"/>
      <c r="CG33" s="19">
        <f>(D12+(D13-D12)*0.9)</f>
        <v>158.80000000000001</v>
      </c>
      <c r="CH33" s="16"/>
    </row>
    <row r="34" spans="1:86" ht="120" customHeight="1">
      <c r="A34" s="20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8"/>
      <c r="U34" s="13"/>
      <c r="V34" s="13"/>
      <c r="W34" s="13"/>
      <c r="X34" s="13"/>
      <c r="Y34" s="13"/>
      <c r="Z34" s="16"/>
      <c r="AA34" s="16"/>
      <c r="AB34" s="16"/>
      <c r="AC34" s="16"/>
      <c r="AD34" s="16"/>
      <c r="AE34" s="16"/>
      <c r="AF34" s="16"/>
      <c r="AG34" s="16"/>
      <c r="AH34" s="16"/>
      <c r="BQ34" s="16"/>
      <c r="BR34" s="17"/>
      <c r="BS34" s="17"/>
      <c r="BT34" s="16"/>
      <c r="BU34" s="16"/>
      <c r="BV34" s="13"/>
      <c r="BW34" s="16"/>
      <c r="BX34" s="16"/>
      <c r="BY34" s="16"/>
      <c r="BZ34" s="16"/>
      <c r="CA34" s="16"/>
      <c r="CB34" s="16"/>
      <c r="CC34" s="19"/>
      <c r="CD34" s="19"/>
      <c r="CE34" s="19"/>
      <c r="CF34" s="19"/>
      <c r="CG34" s="19"/>
      <c r="CH34" s="16"/>
    </row>
    <row r="35" spans="1:86" ht="120" customHeight="1">
      <c r="A35" s="15" t="s">
        <v>33</v>
      </c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8"/>
      <c r="U35" s="13"/>
      <c r="V35" s="13"/>
      <c r="W35" s="13"/>
      <c r="X35" s="13"/>
      <c r="Y35" s="13"/>
      <c r="Z35" s="16"/>
      <c r="AA35" s="16"/>
      <c r="AB35" s="16"/>
      <c r="AC35" s="16"/>
      <c r="AD35" s="16"/>
      <c r="AE35" s="16"/>
      <c r="AF35" s="16"/>
      <c r="AG35" s="16"/>
      <c r="AH35" s="16"/>
      <c r="BQ35" s="16"/>
      <c r="BR35" s="16"/>
      <c r="BS35" s="16"/>
      <c r="BT35" s="16"/>
      <c r="BU35" s="16"/>
      <c r="BV35" s="13"/>
      <c r="BW35" s="17"/>
      <c r="BX35" s="17"/>
      <c r="BY35" s="17"/>
      <c r="BZ35" s="17"/>
      <c r="CA35" s="17"/>
      <c r="CB35" s="17"/>
      <c r="CC35" s="19"/>
      <c r="CD35" s="19"/>
      <c r="CE35" s="19"/>
      <c r="CF35" s="19"/>
      <c r="CG35" s="19"/>
      <c r="CH35" s="16"/>
    </row>
    <row r="36" spans="1:86" ht="120" customHeight="1">
      <c r="A36" s="15" t="s">
        <v>34</v>
      </c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U36" s="13"/>
      <c r="V36" s="13"/>
      <c r="W36" s="13"/>
      <c r="X36" s="13"/>
      <c r="Y36" s="13"/>
      <c r="Z36" s="16"/>
      <c r="AA36" s="16"/>
      <c r="AB36" s="16"/>
      <c r="AC36" s="16"/>
      <c r="AD36" s="16"/>
      <c r="AE36" s="16"/>
      <c r="AF36" s="16"/>
      <c r="AG36" s="16"/>
      <c r="AH36" s="16"/>
      <c r="AJ36" s="13"/>
    </row>
    <row r="37" spans="1:86" ht="120" customHeight="1">
      <c r="A37" s="15" t="s">
        <v>35</v>
      </c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8"/>
      <c r="V37" s="13"/>
      <c r="W37" s="13"/>
      <c r="X37" s="13"/>
      <c r="Y37" s="13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86" ht="120" customHeight="1">
      <c r="A38" s="13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AF38" s="16"/>
      <c r="AG38" s="16"/>
      <c r="AH38" s="16"/>
    </row>
    <row r="39" spans="1:86" ht="120" customHeight="1">
      <c r="A39" s="12" t="s">
        <v>49</v>
      </c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AF39" s="16"/>
      <c r="AG39" s="16"/>
      <c r="AH39" s="16"/>
      <c r="BR39" s="22" t="s">
        <v>50</v>
      </c>
      <c r="CC39" s="22">
        <f>D12+(D13-D12)*0.9</f>
        <v>158.80000000000001</v>
      </c>
      <c r="CG39" s="22">
        <f>D12+(D13-D12)*0.95</f>
        <v>163.89999999999998</v>
      </c>
    </row>
    <row r="40" spans="1:86" ht="120" customHeight="1">
      <c r="A40" s="13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86" ht="90.75" customHeight="1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4"/>
    </row>
  </sheetData>
  <mergeCells count="1">
    <mergeCell ref="A41:X41"/>
  </mergeCells>
  <phoneticPr fontId="19" type="noConversion"/>
  <pageMargins left="0.74803149606299213" right="0.74803149606299213" top="0.39370078740157483" bottom="0.39370078740157483" header="0.51181102362204722" footer="0.51181102362204722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Nl</vt:lpstr>
      <vt:lpstr>Fr</vt:lpstr>
      <vt:lpstr>Fr!Print_Area</vt:lpstr>
    </vt:vector>
  </TitlesOfParts>
  <Company>IDCN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fewan.a</dc:creator>
  <cp:lastModifiedBy>acke.k</cp:lastModifiedBy>
  <cp:lastPrinted>2010-11-18T10:05:37Z</cp:lastPrinted>
  <dcterms:created xsi:type="dcterms:W3CDTF">2010-09-28T10:30:09Z</dcterms:created>
  <dcterms:modified xsi:type="dcterms:W3CDTF">2010-11-18T10:08:07Z</dcterms:modified>
</cp:coreProperties>
</file>