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0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<sst xmlns="http://schemas.openxmlformats.org/spreadsheetml/2006/main" count="253" uniqueCount="99">
  <si>
    <t>Kalender</t>
  </si>
  <si>
    <t>Ronde</t>
  </si>
  <si>
    <t>3 - 1</t>
  </si>
  <si>
    <t>5 - 1</t>
  </si>
  <si>
    <t>7 - 1</t>
  </si>
  <si>
    <t>7 - 3</t>
  </si>
  <si>
    <t>Speler</t>
  </si>
  <si>
    <t>Telefoon</t>
  </si>
  <si>
    <t>E-mail</t>
  </si>
  <si>
    <t>Zaman, Roger</t>
  </si>
  <si>
    <t>Zatyko, Ferry</t>
  </si>
  <si>
    <t>Van Nuffel, Marcel</t>
  </si>
  <si>
    <t>Bosteels, Gaspard</t>
  </si>
  <si>
    <t>Bernaert, Dirk</t>
  </si>
  <si>
    <t>De Rycke, Timothy</t>
  </si>
  <si>
    <t>Van Wiele, Kurt</t>
  </si>
  <si>
    <t>Buyle, Frans</t>
  </si>
  <si>
    <t>GSM</t>
  </si>
  <si>
    <t>PT</t>
  </si>
  <si>
    <t>Part</t>
  </si>
  <si>
    <t>SP</t>
  </si>
  <si>
    <t>Prt</t>
  </si>
  <si>
    <t>A Reeks</t>
  </si>
  <si>
    <t>A REEKS</t>
  </si>
  <si>
    <t>4 - 5</t>
  </si>
  <si>
    <t>1 - 2</t>
  </si>
  <si>
    <t>1 - 4</t>
  </si>
  <si>
    <t>2 - 3</t>
  </si>
  <si>
    <t>1 - 6</t>
  </si>
  <si>
    <t>2 - 8</t>
  </si>
  <si>
    <t>8 - 6</t>
  </si>
  <si>
    <t>7 - 4</t>
  </si>
  <si>
    <t>5 - 7</t>
  </si>
  <si>
    <t>8 - 3</t>
  </si>
  <si>
    <t>7 - 6</t>
  </si>
  <si>
    <t>7 - 8</t>
  </si>
  <si>
    <t>4 - 3</t>
  </si>
  <si>
    <t>8 - 4</t>
  </si>
  <si>
    <t>2 - 6</t>
  </si>
  <si>
    <t>7 - 2</t>
  </si>
  <si>
    <t>4 - 6</t>
  </si>
  <si>
    <t>6 - 5</t>
  </si>
  <si>
    <t>5 - 2</t>
  </si>
  <si>
    <t>3 - 5</t>
  </si>
  <si>
    <t>Van Eetvelde, Ward</t>
  </si>
  <si>
    <t>Londers, Jan</t>
  </si>
  <si>
    <t>2 - 9</t>
  </si>
  <si>
    <t>9 - 3</t>
  </si>
  <si>
    <t>4 - 9</t>
  </si>
  <si>
    <t>9 - 5</t>
  </si>
  <si>
    <t>6 - 9</t>
  </si>
  <si>
    <t>9 - 7</t>
  </si>
  <si>
    <t>8 - 9</t>
  </si>
  <si>
    <t>1 - 8</t>
  </si>
  <si>
    <t>3 - 6</t>
  </si>
  <si>
    <t>9 - 1</t>
  </si>
  <si>
    <t>8 - 5</t>
  </si>
  <si>
    <t>7 - 10</t>
  </si>
  <si>
    <t>1 - 10</t>
  </si>
  <si>
    <t>10 - 6</t>
  </si>
  <si>
    <t>2 - 10</t>
  </si>
  <si>
    <t>10 - 9</t>
  </si>
  <si>
    <t>10 - 3</t>
  </si>
  <si>
    <t>2 - 4</t>
  </si>
  <si>
    <t>8 - 10</t>
  </si>
  <si>
    <t>10 - 4</t>
  </si>
  <si>
    <t>10 - 5</t>
  </si>
  <si>
    <t>052/46.43.35</t>
  </si>
  <si>
    <t>0476/51.31.61</t>
  </si>
  <si>
    <t>marcel.van.nuffel@skynet.be</t>
  </si>
  <si>
    <t>052/48.03.89</t>
  </si>
  <si>
    <t xml:space="preserve">0487/68 62 27 </t>
  </si>
  <si>
    <t>gaspard_bosteels@skynet.be</t>
  </si>
  <si>
    <t>09/349.13.18</t>
  </si>
  <si>
    <t>roger.zaman@skynet.be</t>
  </si>
  <si>
    <t>09/348.46.24</t>
  </si>
  <si>
    <t>0496/80.32.34</t>
  </si>
  <si>
    <t>bernaert.dirk@telenet.be</t>
  </si>
  <si>
    <t>03/296.05.53</t>
  </si>
  <si>
    <t>0486/43.50.96</t>
  </si>
  <si>
    <t>timothy.de.rycke@pandora.be</t>
  </si>
  <si>
    <t>03/770.70.39</t>
  </si>
  <si>
    <t>0472/81.93.75</t>
  </si>
  <si>
    <t>ferry.zatyko@telenet.be</t>
  </si>
  <si>
    <t>052/22.54.11</t>
  </si>
  <si>
    <t>0486/25.62.45</t>
  </si>
  <si>
    <t>kurt.van.wiele@pandora.be</t>
  </si>
  <si>
    <t>03/772.30.25</t>
  </si>
  <si>
    <t>0485/29.20.95</t>
  </si>
  <si>
    <t>frans.buyle@pandora.be</t>
  </si>
  <si>
    <t xml:space="preserve">janlonders@hotmail.com </t>
  </si>
  <si>
    <t>Ward.Van.Eetvelde@gmail.com</t>
  </si>
  <si>
    <t>0499/19.46.01</t>
  </si>
  <si>
    <t>0473/81.76.68</t>
  </si>
  <si>
    <t>FF</t>
  </si>
  <si>
    <t>U</t>
  </si>
  <si>
    <t>TERUGRONDE</t>
  </si>
  <si>
    <t>ALGEMEEN KLASSEMENT</t>
  </si>
  <si>
    <t>KLASSEMENT A REEKS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</si>
</sst>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13]dddd\ 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0"/>
    </font>
    <font>
      <b/>
      <i/>
      <sz val="2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49" fontId="19" fillId="0" borderId="14" xfId="0" applyNumberFormat="1" applyFont="1" applyBorder="1" applyAlignment="1">
      <alignment vertical="top" wrapText="1"/>
    </xf>
    <xf numFmtId="49" fontId="19" fillId="0" borderId="15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center" wrapText="1"/>
    </xf>
    <xf numFmtId="0" fontId="27" fillId="24" borderId="20" xfId="0" applyFont="1" applyFill="1" applyBorder="1" applyAlignment="1">
      <alignment horizontal="center" wrapText="1"/>
    </xf>
    <xf numFmtId="0" fontId="28" fillId="25" borderId="21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2" fillId="25" borderId="24" xfId="0" applyFont="1" applyFill="1" applyBorder="1" applyAlignment="1">
      <alignment horizontal="center" wrapText="1"/>
    </xf>
    <xf numFmtId="0" fontId="22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30" fillId="25" borderId="27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28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29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34" fillId="25" borderId="30" xfId="0" applyFont="1" applyFill="1" applyBorder="1" applyAlignment="1">
      <alignment horizontal="center" wrapText="1"/>
    </xf>
    <xf numFmtId="0" fontId="35" fillId="24" borderId="28" xfId="0" applyFont="1" applyFill="1" applyBorder="1" applyAlignment="1">
      <alignment horizontal="center" wrapText="1"/>
    </xf>
    <xf numFmtId="0" fontId="30" fillId="25" borderId="31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1" fillId="26" borderId="19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  <xf numFmtId="0" fontId="22" fillId="8" borderId="32" xfId="0" applyFont="1" applyFill="1" applyBorder="1" applyAlignment="1">
      <alignment horizontal="center" wrapText="1"/>
    </xf>
    <xf numFmtId="0" fontId="31" fillId="8" borderId="14" xfId="0" applyFont="1" applyFill="1" applyBorder="1" applyAlignment="1">
      <alignment/>
    </xf>
    <xf numFmtId="0" fontId="31" fillId="8" borderId="15" xfId="0" applyFont="1" applyFill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22" fillId="8" borderId="35" xfId="0" applyFont="1" applyFill="1" applyBorder="1" applyAlignment="1">
      <alignment horizontal="center" wrapText="1"/>
    </xf>
    <xf numFmtId="0" fontId="22" fillId="8" borderId="16" xfId="0" applyFont="1" applyFill="1" applyBorder="1" applyAlignment="1">
      <alignment horizontal="center" wrapText="1"/>
    </xf>
    <xf numFmtId="0" fontId="22" fillId="8" borderId="36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21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14" fontId="26" fillId="0" borderId="0" xfId="0" applyNumberFormat="1" applyFont="1" applyBorder="1" applyAlignment="1">
      <alignment/>
    </xf>
    <xf numFmtId="0" fontId="18" fillId="10" borderId="0" xfId="0" applyFont="1" applyFill="1" applyAlignment="1">
      <alignment horizontal="center"/>
    </xf>
    <xf numFmtId="0" fontId="0" fillId="10" borderId="0" xfId="0" applyFill="1" applyAlignment="1">
      <alignment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tercomp%20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lender"/>
      <sheetName val="Klassement"/>
      <sheetName val="Ronde 1"/>
      <sheetName val="Ronde 2"/>
      <sheetName val="Ronde 3"/>
      <sheetName val="Ronde 4"/>
      <sheetName val="Ronde 5"/>
      <sheetName val="Ronde 6"/>
      <sheetName val="Ronde 7"/>
      <sheetName val="Ronde 8"/>
      <sheetName val="Ronde 9"/>
      <sheetName val="Ronde 10"/>
      <sheetName val="Ronde 11"/>
      <sheetName val="Ronde 12"/>
      <sheetName val="Ronde 13"/>
      <sheetName val="Ronde 14"/>
      <sheetName val="Ronde 15"/>
      <sheetName val="Ronde 16"/>
      <sheetName val="Ronde 17"/>
      <sheetName val="Ronde 18"/>
      <sheetName val="Ronde 19"/>
    </sheetNames>
    <sheetDataSet>
      <sheetData sheetId="1">
        <row r="2">
          <cell r="J2" t="str">
            <v>PT</v>
          </cell>
          <cell r="K2" t="str">
            <v>Prt</v>
          </cell>
          <cell r="L2" t="str">
            <v>SP</v>
          </cell>
        </row>
        <row r="4">
          <cell r="H4" t="str">
            <v>Van Wiele, Kurt</v>
          </cell>
          <cell r="J4">
            <v>16</v>
          </cell>
          <cell r="K4">
            <v>17</v>
          </cell>
          <cell r="L4">
            <v>124</v>
          </cell>
        </row>
        <row r="5">
          <cell r="H5" t="str">
            <v>De Rycke, Timothy</v>
          </cell>
          <cell r="J5">
            <v>15.5</v>
          </cell>
          <cell r="K5">
            <v>17</v>
          </cell>
          <cell r="L5">
            <v>118</v>
          </cell>
        </row>
        <row r="6">
          <cell r="H6" t="str">
            <v>Zatyko, Ferry</v>
          </cell>
          <cell r="J6">
            <v>14.5</v>
          </cell>
          <cell r="K6">
            <v>17</v>
          </cell>
          <cell r="L6">
            <v>100.5</v>
          </cell>
        </row>
        <row r="7">
          <cell r="H7" t="str">
            <v>Van Nuffel, Marcel</v>
          </cell>
          <cell r="J7">
            <v>13.5</v>
          </cell>
          <cell r="K7">
            <v>17</v>
          </cell>
          <cell r="L7">
            <v>89</v>
          </cell>
        </row>
        <row r="8">
          <cell r="H8" t="str">
            <v>Bernaert, Dirk</v>
          </cell>
          <cell r="J8">
            <v>13</v>
          </cell>
          <cell r="K8">
            <v>17</v>
          </cell>
          <cell r="L8">
            <v>85</v>
          </cell>
        </row>
        <row r="9">
          <cell r="H9" t="str">
            <v>Zaman, Roger</v>
          </cell>
          <cell r="J9">
            <v>10.5</v>
          </cell>
          <cell r="K9">
            <v>17</v>
          </cell>
          <cell r="L9">
            <v>66.5</v>
          </cell>
        </row>
        <row r="10">
          <cell r="H10" t="str">
            <v>Buyle, Frans</v>
          </cell>
          <cell r="J10">
            <v>10</v>
          </cell>
          <cell r="K10">
            <v>17</v>
          </cell>
          <cell r="L10">
            <v>54.5</v>
          </cell>
        </row>
        <row r="11">
          <cell r="H11" t="str">
            <v>Bosteels, Gaspard</v>
          </cell>
          <cell r="J11">
            <v>10</v>
          </cell>
          <cell r="K11">
            <v>17</v>
          </cell>
          <cell r="L11">
            <v>52.75</v>
          </cell>
        </row>
        <row r="12">
          <cell r="H12" t="str">
            <v>De Meyer, André</v>
          </cell>
          <cell r="J12">
            <v>9</v>
          </cell>
          <cell r="K12">
            <v>17</v>
          </cell>
          <cell r="L12">
            <v>47.25</v>
          </cell>
        </row>
        <row r="13">
          <cell r="H13" t="str">
            <v>Rotthier, Géry</v>
          </cell>
          <cell r="J13">
            <v>9</v>
          </cell>
          <cell r="K13">
            <v>17</v>
          </cell>
          <cell r="L13">
            <v>46.5</v>
          </cell>
        </row>
        <row r="14">
          <cell r="H14" t="str">
            <v>De Mol, André</v>
          </cell>
          <cell r="J14">
            <v>7</v>
          </cell>
          <cell r="K14">
            <v>17</v>
          </cell>
          <cell r="L14">
            <v>30.75</v>
          </cell>
        </row>
        <row r="15">
          <cell r="H15" t="str">
            <v>Van den Eynde, Denis</v>
          </cell>
          <cell r="J15">
            <v>6</v>
          </cell>
          <cell r="K15">
            <v>17</v>
          </cell>
          <cell r="L15">
            <v>26</v>
          </cell>
        </row>
        <row r="16">
          <cell r="H16" t="str">
            <v>Oosterlinck, Freddy</v>
          </cell>
          <cell r="J16">
            <v>6</v>
          </cell>
          <cell r="K16">
            <v>17</v>
          </cell>
          <cell r="L16">
            <v>22.25</v>
          </cell>
        </row>
        <row r="17">
          <cell r="H17" t="str">
            <v>Verlinden, Pros</v>
          </cell>
          <cell r="J17">
            <v>5.5</v>
          </cell>
          <cell r="K17">
            <v>17</v>
          </cell>
          <cell r="L17">
            <v>21</v>
          </cell>
        </row>
        <row r="18">
          <cell r="H18" t="str">
            <v>De Mol, Jan</v>
          </cell>
          <cell r="J18">
            <v>3.5</v>
          </cell>
          <cell r="K18">
            <v>17</v>
          </cell>
          <cell r="L18">
            <v>7.5</v>
          </cell>
        </row>
        <row r="19">
          <cell r="H19" t="str">
            <v>De Potter, Jürgen</v>
          </cell>
          <cell r="J19">
            <v>2</v>
          </cell>
          <cell r="K19">
            <v>17</v>
          </cell>
          <cell r="L19">
            <v>6</v>
          </cell>
        </row>
        <row r="20">
          <cell r="H20" t="str">
            <v>Saey,Willy</v>
          </cell>
          <cell r="J20">
            <v>2</v>
          </cell>
          <cell r="K20">
            <v>17</v>
          </cell>
          <cell r="L20">
            <v>2</v>
          </cell>
        </row>
        <row r="21">
          <cell r="H21" t="str">
            <v>Slagmulders,Erwin</v>
          </cell>
          <cell r="J21">
            <v>0</v>
          </cell>
          <cell r="K21">
            <v>17</v>
          </cell>
          <cell r="L21">
            <v>0</v>
          </cell>
        </row>
        <row r="30">
          <cell r="H30">
            <v>3</v>
          </cell>
          <cell r="I30">
            <v>4</v>
          </cell>
          <cell r="J30">
            <v>5</v>
          </cell>
          <cell r="K30">
            <v>6</v>
          </cell>
          <cell r="L30">
            <v>7</v>
          </cell>
        </row>
        <row r="31"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</row>
        <row r="32"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</row>
        <row r="33">
          <cell r="I33">
            <v>1</v>
          </cell>
          <cell r="J33">
            <v>1</v>
          </cell>
          <cell r="K33">
            <v>0</v>
          </cell>
          <cell r="L33">
            <v>1</v>
          </cell>
        </row>
        <row r="34">
          <cell r="H34">
            <v>0</v>
          </cell>
          <cell r="J34">
            <v>1</v>
          </cell>
          <cell r="K34">
            <v>0</v>
          </cell>
          <cell r="L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</row>
        <row r="36">
          <cell r="H36">
            <v>1</v>
          </cell>
          <cell r="I36">
            <v>1</v>
          </cell>
          <cell r="J36">
            <v>1</v>
          </cell>
          <cell r="L36">
            <v>1</v>
          </cell>
        </row>
        <row r="37">
          <cell r="H37">
            <v>0</v>
          </cell>
          <cell r="I37">
            <v>1</v>
          </cell>
          <cell r="J37">
            <v>1</v>
          </cell>
          <cell r="K37">
            <v>0</v>
          </cell>
        </row>
        <row r="38">
          <cell r="H38">
            <v>1</v>
          </cell>
          <cell r="I38">
            <v>1</v>
          </cell>
          <cell r="J38">
            <v>1</v>
          </cell>
          <cell r="K38">
            <v>0.5</v>
          </cell>
          <cell r="L38">
            <v>1</v>
          </cell>
        </row>
        <row r="39"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1</v>
          </cell>
        </row>
        <row r="40">
          <cell r="H40">
            <v>0.5</v>
          </cell>
          <cell r="I40">
            <v>0</v>
          </cell>
          <cell r="J40">
            <v>1</v>
          </cell>
          <cell r="K40">
            <v>0.5</v>
          </cell>
          <cell r="L40">
            <v>1</v>
          </cell>
        </row>
        <row r="41">
          <cell r="H41">
            <v>1</v>
          </cell>
          <cell r="I41">
            <v>0</v>
          </cell>
          <cell r="J41">
            <v>1</v>
          </cell>
          <cell r="K41">
            <v>0.5</v>
          </cell>
          <cell r="L41">
            <v>1</v>
          </cell>
        </row>
        <row r="42"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</row>
        <row r="43">
          <cell r="H43">
            <v>0</v>
          </cell>
          <cell r="I43">
            <v>1</v>
          </cell>
          <cell r="J43">
            <v>1</v>
          </cell>
          <cell r="K43">
            <v>0</v>
          </cell>
          <cell r="L43">
            <v>1</v>
          </cell>
        </row>
        <row r="44"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</row>
        <row r="45">
          <cell r="H45">
            <v>1</v>
          </cell>
          <cell r="I45">
            <v>1</v>
          </cell>
          <cell r="J45">
            <v>1</v>
          </cell>
          <cell r="K45">
            <v>0.5</v>
          </cell>
          <cell r="L45">
            <v>1</v>
          </cell>
        </row>
        <row r="47"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</row>
        <row r="48">
          <cell r="H48">
            <v>0</v>
          </cell>
          <cell r="I48">
            <v>0</v>
          </cell>
          <cell r="J48">
            <v>1</v>
          </cell>
          <cell r="K48">
            <v>0</v>
          </cell>
          <cell r="L48">
            <v>1</v>
          </cell>
        </row>
        <row r="49">
          <cell r="H49">
            <v>0.5</v>
          </cell>
          <cell r="I49">
            <v>0</v>
          </cell>
          <cell r="J49">
            <v>1</v>
          </cell>
          <cell r="K49">
            <v>0</v>
          </cell>
          <cell r="L4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londers@hotmail.com" TargetMode="External" /><Relationship Id="rId2" Type="http://schemas.openxmlformats.org/officeDocument/2006/relationships/hyperlink" Target="mailto:Ward.Van.Eetvelde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workbookViewId="0" topLeftCell="A1">
      <selection activeCell="L8" sqref="L8"/>
    </sheetView>
  </sheetViews>
  <sheetFormatPr defaultColWidth="9.140625" defaultRowHeight="12.75"/>
  <cols>
    <col min="1" max="1" width="6.28125" style="0" bestFit="1" customWidth="1"/>
    <col min="2" max="2" width="3.00390625" style="0" bestFit="1" customWidth="1"/>
    <col min="3" max="3" width="19.7109375" style="0" bestFit="1" customWidth="1"/>
    <col min="4" max="4" width="13.28125" style="0" bestFit="1" customWidth="1"/>
    <col min="10" max="10" width="7.00390625" style="0" customWidth="1"/>
    <col min="11" max="11" width="3.00390625" style="0" bestFit="1" customWidth="1"/>
    <col min="12" max="12" width="19.00390625" style="0" customWidth="1"/>
    <col min="13" max="13" width="13.28125" style="0" bestFit="1" customWidth="1"/>
  </cols>
  <sheetData>
    <row r="1" spans="1:17" ht="27.7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71"/>
      <c r="P1" s="71"/>
      <c r="Q1" s="71"/>
    </row>
    <row r="2" spans="1:9" ht="27.75">
      <c r="A2" s="67" t="s">
        <v>23</v>
      </c>
      <c r="B2" s="68"/>
      <c r="C2" s="68"/>
      <c r="D2" s="68"/>
      <c r="E2" s="68"/>
      <c r="F2" s="68"/>
      <c r="G2" s="68"/>
      <c r="H2" s="68"/>
      <c r="I2" s="54"/>
    </row>
    <row r="3" ht="13.5" thickBot="1"/>
    <row r="4" spans="1:8" ht="15">
      <c r="A4" s="1" t="s">
        <v>1</v>
      </c>
      <c r="B4" s="2">
        <v>1</v>
      </c>
      <c r="C4" s="3">
        <v>40645</v>
      </c>
      <c r="D4" s="62" t="s">
        <v>58</v>
      </c>
      <c r="E4" s="62" t="s">
        <v>46</v>
      </c>
      <c r="F4" s="62" t="s">
        <v>33</v>
      </c>
      <c r="G4" s="62" t="s">
        <v>31</v>
      </c>
      <c r="H4" s="64" t="s">
        <v>41</v>
      </c>
    </row>
    <row r="5" spans="1:8" ht="15">
      <c r="A5" s="4" t="s">
        <v>1</v>
      </c>
      <c r="B5" s="5">
        <v>2</v>
      </c>
      <c r="C5" s="6">
        <v>40652</v>
      </c>
      <c r="D5" s="63" t="s">
        <v>59</v>
      </c>
      <c r="E5" s="63" t="s">
        <v>32</v>
      </c>
      <c r="F5" s="63" t="s">
        <v>37</v>
      </c>
      <c r="G5" s="63" t="s">
        <v>47</v>
      </c>
      <c r="H5" s="65" t="s">
        <v>25</v>
      </c>
    </row>
    <row r="6" spans="1:8" ht="15">
      <c r="A6" s="4" t="s">
        <v>1</v>
      </c>
      <c r="B6" s="5">
        <v>3</v>
      </c>
      <c r="C6" s="6">
        <v>40659</v>
      </c>
      <c r="D6" s="63" t="s">
        <v>60</v>
      </c>
      <c r="E6" s="63" t="s">
        <v>2</v>
      </c>
      <c r="F6" s="63" t="s">
        <v>48</v>
      </c>
      <c r="G6" s="63" t="s">
        <v>56</v>
      </c>
      <c r="H6" s="65" t="s">
        <v>34</v>
      </c>
    </row>
    <row r="7" spans="1:8" ht="15">
      <c r="A7" s="4" t="s">
        <v>1</v>
      </c>
      <c r="B7" s="5">
        <v>4</v>
      </c>
      <c r="C7" s="6">
        <v>40673</v>
      </c>
      <c r="D7" s="63" t="s">
        <v>57</v>
      </c>
      <c r="E7" s="63" t="s">
        <v>30</v>
      </c>
      <c r="F7" s="63" t="s">
        <v>49</v>
      </c>
      <c r="G7" s="63" t="s">
        <v>26</v>
      </c>
      <c r="H7" s="65" t="s">
        <v>27</v>
      </c>
    </row>
    <row r="8" spans="1:8" ht="15">
      <c r="A8" s="4" t="s">
        <v>1</v>
      </c>
      <c r="B8" s="5">
        <v>5</v>
      </c>
      <c r="C8" s="6">
        <v>40680</v>
      </c>
      <c r="D8" s="63" t="s">
        <v>62</v>
      </c>
      <c r="E8" s="63" t="s">
        <v>63</v>
      </c>
      <c r="F8" s="63" t="s">
        <v>3</v>
      </c>
      <c r="G8" s="63" t="s">
        <v>50</v>
      </c>
      <c r="H8" s="65" t="s">
        <v>35</v>
      </c>
    </row>
    <row r="9" spans="1:8" ht="15">
      <c r="A9" s="4" t="s">
        <v>1</v>
      </c>
      <c r="B9" s="5">
        <v>6</v>
      </c>
      <c r="C9" s="6">
        <v>40687</v>
      </c>
      <c r="D9" s="63" t="s">
        <v>64</v>
      </c>
      <c r="E9" s="63" t="s">
        <v>51</v>
      </c>
      <c r="F9" s="63" t="s">
        <v>28</v>
      </c>
      <c r="G9" s="63" t="s">
        <v>42</v>
      </c>
      <c r="H9" s="65" t="s">
        <v>36</v>
      </c>
    </row>
    <row r="10" spans="1:8" ht="15">
      <c r="A10" s="4" t="s">
        <v>1</v>
      </c>
      <c r="B10" s="5">
        <v>7</v>
      </c>
      <c r="C10" s="6">
        <v>40701</v>
      </c>
      <c r="D10" s="63" t="s">
        <v>65</v>
      </c>
      <c r="E10" s="63" t="s">
        <v>43</v>
      </c>
      <c r="F10" s="63" t="s">
        <v>38</v>
      </c>
      <c r="G10" s="63" t="s">
        <v>4</v>
      </c>
      <c r="H10" s="65" t="s">
        <v>52</v>
      </c>
    </row>
    <row r="11" spans="1:8" ht="15">
      <c r="A11" s="4" t="s">
        <v>1</v>
      </c>
      <c r="B11" s="5">
        <v>8</v>
      </c>
      <c r="C11" s="6">
        <v>40708</v>
      </c>
      <c r="D11" s="63" t="s">
        <v>61</v>
      </c>
      <c r="E11" s="63" t="s">
        <v>53</v>
      </c>
      <c r="F11" s="63" t="s">
        <v>39</v>
      </c>
      <c r="G11" s="63" t="s">
        <v>54</v>
      </c>
      <c r="H11" s="65" t="s">
        <v>24</v>
      </c>
    </row>
    <row r="12" spans="1:8" ht="15">
      <c r="A12" s="4" t="s">
        <v>1</v>
      </c>
      <c r="B12" s="5">
        <v>9</v>
      </c>
      <c r="C12" s="6">
        <v>40715</v>
      </c>
      <c r="D12" s="63" t="s">
        <v>66</v>
      </c>
      <c r="E12" s="63" t="s">
        <v>40</v>
      </c>
      <c r="F12" s="63" t="s">
        <v>5</v>
      </c>
      <c r="G12" s="63" t="s">
        <v>29</v>
      </c>
      <c r="H12" s="65" t="s">
        <v>55</v>
      </c>
    </row>
    <row r="13" spans="1:8" ht="15.75" thickBot="1">
      <c r="A13" s="7"/>
      <c r="B13" s="8"/>
      <c r="C13" s="9"/>
      <c r="D13" s="8"/>
      <c r="E13" s="10"/>
      <c r="F13" s="10"/>
      <c r="G13" s="10"/>
      <c r="H13" s="11"/>
    </row>
    <row r="18" spans="3:7" ht="12.75">
      <c r="C18" t="s">
        <v>6</v>
      </c>
      <c r="D18" t="s">
        <v>7</v>
      </c>
      <c r="E18" t="s">
        <v>17</v>
      </c>
      <c r="G18" t="s">
        <v>8</v>
      </c>
    </row>
    <row r="19" spans="2:7" ht="15">
      <c r="B19">
        <v>1</v>
      </c>
      <c r="C19" s="13" t="s">
        <v>45</v>
      </c>
      <c r="E19" s="15" t="s">
        <v>93</v>
      </c>
      <c r="G19" s="14" t="s">
        <v>90</v>
      </c>
    </row>
    <row r="20" spans="2:7" ht="15">
      <c r="B20">
        <v>2</v>
      </c>
      <c r="C20" s="13" t="s">
        <v>14</v>
      </c>
      <c r="D20" s="15" t="s">
        <v>78</v>
      </c>
      <c r="E20" s="15" t="s">
        <v>79</v>
      </c>
      <c r="G20" s="14" t="s">
        <v>80</v>
      </c>
    </row>
    <row r="21" spans="2:7" ht="15">
      <c r="B21">
        <v>3</v>
      </c>
      <c r="C21" s="13" t="s">
        <v>13</v>
      </c>
      <c r="D21" s="15" t="s">
        <v>75</v>
      </c>
      <c r="E21" t="s">
        <v>76</v>
      </c>
      <c r="G21" s="14" t="s">
        <v>77</v>
      </c>
    </row>
    <row r="22" spans="2:7" ht="15">
      <c r="B22">
        <v>4</v>
      </c>
      <c r="C22" s="12" t="s">
        <v>9</v>
      </c>
      <c r="D22" s="15" t="s">
        <v>73</v>
      </c>
      <c r="G22" s="14" t="s">
        <v>74</v>
      </c>
    </row>
    <row r="23" spans="2:7" ht="15">
      <c r="B23">
        <v>5</v>
      </c>
      <c r="C23" s="12" t="s">
        <v>10</v>
      </c>
      <c r="D23" s="15" t="s">
        <v>81</v>
      </c>
      <c r="E23" t="s">
        <v>82</v>
      </c>
      <c r="G23" s="14" t="s">
        <v>83</v>
      </c>
    </row>
    <row r="24" spans="2:7" ht="15">
      <c r="B24">
        <v>6</v>
      </c>
      <c r="C24" s="13" t="s">
        <v>15</v>
      </c>
      <c r="D24" s="15" t="s">
        <v>84</v>
      </c>
      <c r="E24" s="15" t="s">
        <v>85</v>
      </c>
      <c r="G24" s="14" t="s">
        <v>86</v>
      </c>
    </row>
    <row r="25" spans="2:7" ht="15">
      <c r="B25">
        <v>7</v>
      </c>
      <c r="C25" s="13" t="s">
        <v>16</v>
      </c>
      <c r="D25" s="15" t="s">
        <v>87</v>
      </c>
      <c r="E25" s="15" t="s">
        <v>88</v>
      </c>
      <c r="G25" s="14" t="s">
        <v>89</v>
      </c>
    </row>
    <row r="26" spans="2:7" ht="15">
      <c r="B26">
        <v>8</v>
      </c>
      <c r="C26" s="13" t="s">
        <v>11</v>
      </c>
      <c r="D26" s="15" t="s">
        <v>67</v>
      </c>
      <c r="E26" t="s">
        <v>68</v>
      </c>
      <c r="G26" s="14" t="s">
        <v>69</v>
      </c>
    </row>
    <row r="27" spans="2:7" ht="15">
      <c r="B27">
        <v>9</v>
      </c>
      <c r="C27" s="13" t="s">
        <v>44</v>
      </c>
      <c r="E27" t="s">
        <v>92</v>
      </c>
      <c r="G27" s="14" t="s">
        <v>91</v>
      </c>
    </row>
    <row r="28" spans="2:7" ht="15.75" customHeight="1">
      <c r="B28">
        <v>10</v>
      </c>
      <c r="C28" s="13" t="s">
        <v>12</v>
      </c>
      <c r="D28" s="15" t="s">
        <v>70</v>
      </c>
      <c r="E28" s="61" t="s">
        <v>71</v>
      </c>
      <c r="G28" s="14" t="s">
        <v>72</v>
      </c>
    </row>
    <row r="29" spans="3:7" ht="15">
      <c r="C29" s="13"/>
      <c r="D29" s="15"/>
      <c r="G29" s="14"/>
    </row>
    <row r="30" spans="3:7" ht="15">
      <c r="C30" s="12"/>
      <c r="D30" s="15"/>
      <c r="G30" s="14"/>
    </row>
    <row r="31" spans="3:7" ht="15">
      <c r="C31" s="13"/>
      <c r="D31" s="15"/>
      <c r="E31" s="15"/>
      <c r="G31" s="14"/>
    </row>
    <row r="32" spans="3:7" ht="15">
      <c r="C32" s="13"/>
      <c r="D32" s="15"/>
      <c r="G32" s="14"/>
    </row>
    <row r="33" spans="3:7" ht="15">
      <c r="C33" s="13"/>
      <c r="D33" s="15"/>
      <c r="G33" s="14"/>
    </row>
    <row r="34" spans="3:7" ht="15">
      <c r="C34" s="13"/>
      <c r="D34" s="15"/>
      <c r="G34" s="14"/>
    </row>
    <row r="35" spans="3:7" ht="15">
      <c r="C35" s="13"/>
      <c r="D35" s="15"/>
      <c r="E35" s="15"/>
      <c r="G35" s="14"/>
    </row>
    <row r="36" spans="3:7" ht="15">
      <c r="C36" s="13"/>
      <c r="D36" s="15"/>
      <c r="E36" s="15"/>
      <c r="G36" s="14"/>
    </row>
    <row r="50" ht="12.75">
      <c r="G50" s="14"/>
    </row>
  </sheetData>
  <sheetProtection/>
  <mergeCells count="2">
    <mergeCell ref="A2:H2"/>
    <mergeCell ref="A1:Q1"/>
  </mergeCells>
  <hyperlinks>
    <hyperlink ref="G19" r:id="rId1" tooltip="blocked::mailto:janlonders@hotmail.com" display="mailto:janlonders@hotmail.com"/>
    <hyperlink ref="G27" r:id="rId2" tooltip="blocked::mailto:Ward.Van.Eetvelde@gmail.com" display="mailto:Ward.Van.Eetvelde@gmail.com"/>
  </hyperlinks>
  <printOptions/>
  <pageMargins left="0.75" right="0.75" top="1" bottom="1" header="0.5" footer="0.5"/>
  <pageSetup fitToHeight="1" fitToWidth="1" horizontalDpi="300" verticalDpi="300" orientation="landscape" paperSize="9" scale="7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H11" sqref="H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40708</v>
      </c>
    </row>
    <row r="4" ht="12.75">
      <c r="B4" s="57"/>
    </row>
    <row r="5" spans="3:7" ht="20.25">
      <c r="C5" s="16" t="s">
        <v>12</v>
      </c>
      <c r="D5" s="17"/>
      <c r="E5" s="16" t="s">
        <v>44</v>
      </c>
      <c r="F5" s="17">
        <v>0</v>
      </c>
      <c r="G5" s="17">
        <v>1</v>
      </c>
    </row>
    <row r="6" spans="3:7" ht="20.25">
      <c r="C6" s="16" t="s">
        <v>45</v>
      </c>
      <c r="D6" s="17"/>
      <c r="E6" s="16" t="s">
        <v>11</v>
      </c>
      <c r="F6" s="17"/>
      <c r="G6" s="17"/>
    </row>
    <row r="7" spans="3:7" ht="20.25">
      <c r="C7" s="16" t="s">
        <v>16</v>
      </c>
      <c r="D7" s="17"/>
      <c r="E7" s="16" t="s">
        <v>14</v>
      </c>
      <c r="F7" s="17"/>
      <c r="G7" s="17"/>
    </row>
    <row r="8" spans="3:7" ht="20.25">
      <c r="C8" s="16" t="s">
        <v>13</v>
      </c>
      <c r="D8" s="17"/>
      <c r="E8" s="16" t="s">
        <v>15</v>
      </c>
      <c r="F8" s="17" t="s">
        <v>94</v>
      </c>
      <c r="G8" s="17"/>
    </row>
    <row r="9" spans="3:7" ht="20.25">
      <c r="C9" s="16" t="s">
        <v>9</v>
      </c>
      <c r="D9" s="17"/>
      <c r="E9" s="16" t="s">
        <v>10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0"/>
  <sheetViews>
    <sheetView tabSelected="1" workbookViewId="0" topLeftCell="A1">
      <selection activeCell="L13" sqref="L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40715</v>
      </c>
    </row>
    <row r="4" ht="12.75">
      <c r="B4" s="57"/>
    </row>
    <row r="5" spans="3:7" ht="20.25">
      <c r="C5" s="16" t="s">
        <v>12</v>
      </c>
      <c r="D5" s="17"/>
      <c r="E5" s="16" t="s">
        <v>10</v>
      </c>
      <c r="F5" s="17"/>
      <c r="G5" s="17"/>
    </row>
    <row r="6" spans="3:7" ht="20.25">
      <c r="C6" s="16" t="s">
        <v>9</v>
      </c>
      <c r="D6" s="17"/>
      <c r="E6" s="16" t="s">
        <v>15</v>
      </c>
      <c r="F6" s="17"/>
      <c r="G6" s="17"/>
    </row>
    <row r="7" spans="3:7" ht="20.25">
      <c r="C7" s="16" t="s">
        <v>16</v>
      </c>
      <c r="D7" s="17"/>
      <c r="E7" s="16" t="s">
        <v>13</v>
      </c>
      <c r="F7" s="17"/>
      <c r="G7" s="17" t="s">
        <v>94</v>
      </c>
    </row>
    <row r="8" spans="3:7" ht="20.25">
      <c r="C8" s="16" t="s">
        <v>14</v>
      </c>
      <c r="D8" s="17"/>
      <c r="E8" s="16" t="s">
        <v>11</v>
      </c>
      <c r="F8" s="17"/>
      <c r="G8" s="17"/>
    </row>
    <row r="9" spans="3:7" ht="20.25">
      <c r="C9" s="16" t="s">
        <v>44</v>
      </c>
      <c r="D9" s="17"/>
      <c r="E9" s="16" t="s">
        <v>45</v>
      </c>
      <c r="F9" s="17"/>
      <c r="G9" s="17"/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85" zoomScaleNormal="85" workbookViewId="0" topLeftCell="A1">
      <selection activeCell="P15" sqref="P15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2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25.5">
      <c r="A2" s="55"/>
      <c r="C2" s="55" t="s">
        <v>96</v>
      </c>
      <c r="D2" s="55"/>
      <c r="E2" s="55"/>
      <c r="F2" s="55"/>
      <c r="G2" s="55"/>
      <c r="H2" s="55"/>
      <c r="I2" s="55"/>
      <c r="K2" s="55" t="s">
        <v>97</v>
      </c>
      <c r="L2" s="55"/>
      <c r="M2" s="55"/>
      <c r="N2" s="55"/>
      <c r="O2" s="55"/>
      <c r="P2" s="55"/>
    </row>
    <row r="3" spans="1:8" ht="26.25" thickBot="1">
      <c r="A3" s="55"/>
      <c r="B3" s="55"/>
      <c r="C3" s="55"/>
      <c r="D3" s="55"/>
      <c r="E3" s="55"/>
      <c r="F3" s="55"/>
      <c r="G3" s="55"/>
      <c r="H3" s="55"/>
    </row>
    <row r="4" spans="1:14" ht="15.75" customHeight="1" thickBot="1">
      <c r="A4" s="26"/>
      <c r="B4" s="26"/>
      <c r="C4" s="34"/>
      <c r="D4" s="33" t="s">
        <v>18</v>
      </c>
      <c r="E4" s="31" t="s">
        <v>21</v>
      </c>
      <c r="F4" s="32" t="s">
        <v>20</v>
      </c>
      <c r="I4" s="26"/>
      <c r="J4" s="26"/>
      <c r="K4" s="34"/>
      <c r="L4" s="33" t="s">
        <v>18</v>
      </c>
      <c r="M4" s="31" t="s">
        <v>21</v>
      </c>
      <c r="N4" s="32" t="s">
        <v>20</v>
      </c>
    </row>
    <row r="5" spans="1:14" ht="15.75" customHeight="1">
      <c r="A5" s="46" t="s">
        <v>22</v>
      </c>
      <c r="B5" s="47"/>
      <c r="C5" s="47"/>
      <c r="D5" s="51"/>
      <c r="E5" s="52"/>
      <c r="F5" s="53"/>
      <c r="I5" s="46" t="s">
        <v>22</v>
      </c>
      <c r="J5" s="47"/>
      <c r="K5" s="47"/>
      <c r="L5" s="51"/>
      <c r="M5" s="52"/>
      <c r="N5" s="53"/>
    </row>
    <row r="6" spans="1:14" ht="15.75" customHeight="1">
      <c r="A6" s="37">
        <v>1</v>
      </c>
      <c r="B6" s="38" t="s">
        <v>44</v>
      </c>
      <c r="C6" s="39"/>
      <c r="D6" s="58">
        <f>VLOOKUP(B6,$B$20:E29,2,FALSE)</f>
        <v>5</v>
      </c>
      <c r="E6" s="59">
        <f>VLOOKUP(B6,$B$20:$E$30,3,FALSE)</f>
        <v>6</v>
      </c>
      <c r="F6" s="60">
        <f>VLOOKUP(B6,$B$20:$E$30,4,FALSE)</f>
        <v>10</v>
      </c>
      <c r="I6" s="37">
        <v>1</v>
      </c>
      <c r="J6" s="38" t="s">
        <v>15</v>
      </c>
      <c r="K6" s="39"/>
      <c r="L6" s="58">
        <f>VLOOKUP(J6,$B$20:M29,2,FALSE)+VLOOKUP(J6,'[1]Klassement'!$H:$L,3,FALSE)</f>
        <v>20.5</v>
      </c>
      <c r="M6" s="59">
        <f>VLOOKUP(J6,$B$20:$E$30,3,FALSE)+VLOOKUP(J6,'[1]Klassement'!$H:$L,4,FALSE)</f>
        <v>23</v>
      </c>
      <c r="N6" s="60">
        <f>VLOOKUP(J6,$B$20:$E$30,4,FALSE)+VLOOKUP(J6,'[1]Klassement'!$H:$L,5,FALSE)</f>
        <v>136.75</v>
      </c>
    </row>
    <row r="7" spans="1:14" ht="15.75" customHeight="1">
      <c r="A7" s="37">
        <v>2</v>
      </c>
      <c r="B7" s="38" t="s">
        <v>15</v>
      </c>
      <c r="C7" s="39"/>
      <c r="D7" s="58">
        <f>VLOOKUP(B7,$B$20:E30,2,FALSE)</f>
        <v>4.5</v>
      </c>
      <c r="E7" s="59">
        <f>VLOOKUP(B7,$B$20:$E$30,3,FALSE)</f>
        <v>6</v>
      </c>
      <c r="F7" s="60">
        <f>VLOOKUP(B7,$B$20:$E$30,4,FALSE)</f>
        <v>12.75</v>
      </c>
      <c r="I7" s="37">
        <v>2</v>
      </c>
      <c r="J7" s="38" t="s">
        <v>14</v>
      </c>
      <c r="K7" s="39"/>
      <c r="L7" s="58">
        <f>VLOOKUP(J7,$B$20:M30,2,FALSE)+VLOOKUP(J7,'[1]Klassement'!$H:$L,3,FALSE)</f>
        <v>18.5</v>
      </c>
      <c r="M7" s="59">
        <f>VLOOKUP(J7,$B$20:$E$30,3,FALSE)+VLOOKUP(J7,'[1]Klassement'!$H:$L,4,FALSE)</f>
        <v>22</v>
      </c>
      <c r="N7" s="60">
        <f>VLOOKUP(J7,$B$20:$E$30,4,FALSE)+VLOOKUP(J7,'[1]Klassement'!$H:$L,5,FALSE)</f>
        <v>125.5</v>
      </c>
    </row>
    <row r="8" spans="1:14" ht="15.75" customHeight="1">
      <c r="A8" s="37">
        <v>3</v>
      </c>
      <c r="B8" s="38" t="s">
        <v>10</v>
      </c>
      <c r="C8" s="39"/>
      <c r="D8" s="58">
        <f>VLOOKUP(B8,$B$20:E31,2,FALSE)</f>
        <v>3.5</v>
      </c>
      <c r="E8" s="59">
        <f>VLOOKUP(B8,$B$20:$E$30,3,FALSE)</f>
        <v>6</v>
      </c>
      <c r="F8" s="60">
        <f>VLOOKUP(B8,$B$20:$E$30,4,FALSE)</f>
        <v>8.5</v>
      </c>
      <c r="I8" s="37">
        <v>3</v>
      </c>
      <c r="J8" s="38" t="s">
        <v>10</v>
      </c>
      <c r="K8" s="39"/>
      <c r="L8" s="58">
        <f>VLOOKUP(J8,$B$20:M31,2,FALSE)+VLOOKUP(J8,'[1]Klassement'!$H:$L,3,FALSE)</f>
        <v>18</v>
      </c>
      <c r="M8" s="59">
        <f>VLOOKUP(J8,$B$20:$E$30,3,FALSE)+VLOOKUP(J8,'[1]Klassement'!$H:$L,4,FALSE)</f>
        <v>23</v>
      </c>
      <c r="N8" s="60">
        <f>VLOOKUP(J8,$B$20:$E$30,4,FALSE)+VLOOKUP(J8,'[1]Klassement'!$H:$L,5,FALSE)</f>
        <v>109</v>
      </c>
    </row>
    <row r="9" spans="1:14" ht="15.75" customHeight="1">
      <c r="A9" s="37">
        <v>4</v>
      </c>
      <c r="B9" s="38" t="s">
        <v>45</v>
      </c>
      <c r="C9" s="39"/>
      <c r="D9" s="58">
        <f>VLOOKUP(B9,$B$20:E32,2,FALSE)</f>
        <v>3.5</v>
      </c>
      <c r="E9" s="59">
        <f>VLOOKUP(B9,$B$20:$E$30,3,FALSE)</f>
        <v>4</v>
      </c>
      <c r="F9" s="60">
        <f>VLOOKUP(B9,$B$20:$E$30,4,FALSE)</f>
        <v>8.25</v>
      </c>
      <c r="I9" s="37">
        <v>4</v>
      </c>
      <c r="J9" s="38" t="s">
        <v>11</v>
      </c>
      <c r="K9" s="39"/>
      <c r="L9" s="58">
        <f>VLOOKUP(J9,$B$20:M32,2,FALSE)+VLOOKUP(J9,'[1]Klassement'!$H:$L,3,FALSE)</f>
        <v>15.5</v>
      </c>
      <c r="M9" s="59">
        <f>VLOOKUP(J9,$B$20:$E$30,3,FALSE)+VLOOKUP(J9,'[1]Klassement'!$H:$L,4,FALSE)</f>
        <v>23</v>
      </c>
      <c r="N9" s="60">
        <f>VLOOKUP(J9,$B$20:$E$30,4,FALSE)+VLOOKUP(J9,'[1]Klassement'!$H:$L,5,FALSE)</f>
        <v>92</v>
      </c>
    </row>
    <row r="10" spans="1:14" ht="15.75" customHeight="1">
      <c r="A10" s="37">
        <v>5</v>
      </c>
      <c r="B10" s="38" t="s">
        <v>14</v>
      </c>
      <c r="C10" s="39"/>
      <c r="D10" s="58">
        <f>VLOOKUP(B10,$B$20:E33,2,FALSE)</f>
        <v>3</v>
      </c>
      <c r="E10" s="59">
        <f>VLOOKUP(B10,$B$20:$E$30,3,FALSE)</f>
        <v>5</v>
      </c>
      <c r="F10" s="60">
        <f>VLOOKUP(B10,$B$20:$E$30,4,FALSE)</f>
        <v>7.5</v>
      </c>
      <c r="I10" s="37">
        <v>5</v>
      </c>
      <c r="J10" s="38" t="s">
        <v>13</v>
      </c>
      <c r="K10" s="39"/>
      <c r="L10" s="58">
        <f>VLOOKUP(J10,$B$20:M33,2,FALSE)+VLOOKUP(J10,'[1]Klassement'!$H:$L,3,FALSE)</f>
        <v>13</v>
      </c>
      <c r="M10" s="59">
        <f>VLOOKUP(J10,$B$20:$E$30,3,FALSE)+VLOOKUP(J10,'[1]Klassement'!$H:$L,4,FALSE)</f>
        <v>17</v>
      </c>
      <c r="N10" s="60">
        <f>VLOOKUP(J10,$B$20:$E$30,4,FALSE)+VLOOKUP(J10,'[1]Klassement'!$H:$L,5,FALSE)</f>
        <v>85</v>
      </c>
    </row>
    <row r="11" spans="1:14" ht="15.75" customHeight="1">
      <c r="A11" s="37">
        <v>6</v>
      </c>
      <c r="B11" s="38" t="s">
        <v>11</v>
      </c>
      <c r="C11" s="39"/>
      <c r="D11" s="58">
        <f>VLOOKUP(B11,$B$20:E34,2,FALSE)</f>
        <v>2</v>
      </c>
      <c r="E11" s="59">
        <f>VLOOKUP(B11,$B$20:$E$30,3,FALSE)</f>
        <v>6</v>
      </c>
      <c r="F11" s="60">
        <f>VLOOKUP(B11,$B$20:$E$30,4,FALSE)</f>
        <v>3</v>
      </c>
      <c r="I11" s="37">
        <v>6</v>
      </c>
      <c r="J11" s="38" t="s">
        <v>9</v>
      </c>
      <c r="K11" s="39"/>
      <c r="L11" s="58">
        <f>VLOOKUP(J11,$B$20:M34,2,FALSE)+VLOOKUP(J11,'[1]Klassement'!$H:$L,3,FALSE)</f>
        <v>12</v>
      </c>
      <c r="M11" s="59">
        <f>VLOOKUP(J11,$B$20:$E$30,3,FALSE)+VLOOKUP(J11,'[1]Klassement'!$H:$L,4,FALSE)</f>
        <v>23</v>
      </c>
      <c r="N11" s="60">
        <f>VLOOKUP(J11,$B$20:$E$30,4,FALSE)+VLOOKUP(J11,'[1]Klassement'!$H:$L,5,FALSE)</f>
        <v>68.5</v>
      </c>
    </row>
    <row r="12" spans="1:14" ht="15.75" customHeight="1">
      <c r="A12" s="37">
        <v>7</v>
      </c>
      <c r="B12" s="38" t="s">
        <v>12</v>
      </c>
      <c r="C12" s="39"/>
      <c r="D12" s="58">
        <f>VLOOKUP(B12,$B$20:E35,2,FALSE)</f>
        <v>2</v>
      </c>
      <c r="E12" s="59">
        <f>VLOOKUP(B12,$B$20:$E$30,3,FALSE)</f>
        <v>7</v>
      </c>
      <c r="F12" s="60">
        <f>VLOOKUP(B12,$B$20:$E$30,4,FALSE)</f>
        <v>2.75</v>
      </c>
      <c r="I12" s="37">
        <v>7</v>
      </c>
      <c r="J12" s="38" t="s">
        <v>12</v>
      </c>
      <c r="K12" s="39"/>
      <c r="L12" s="58">
        <f>VLOOKUP(J12,$B$20:M35,2,FALSE)+VLOOKUP(J12,'[1]Klassement'!$H:$L,3,FALSE)</f>
        <v>12</v>
      </c>
      <c r="M12" s="59">
        <f>VLOOKUP(J12,$B$20:$E$30,3,FALSE)+VLOOKUP(J12,'[1]Klassement'!$H:$L,4,FALSE)</f>
        <v>24</v>
      </c>
      <c r="N12" s="60">
        <f>VLOOKUP(J12,$B$20:$E$30,4,FALSE)+VLOOKUP(J12,'[1]Klassement'!$H:$L,5,FALSE)</f>
        <v>55.5</v>
      </c>
    </row>
    <row r="13" spans="1:14" ht="15.75" customHeight="1">
      <c r="A13" s="37">
        <v>8</v>
      </c>
      <c r="B13" s="38" t="s">
        <v>9</v>
      </c>
      <c r="C13" s="39"/>
      <c r="D13" s="58">
        <f>VLOOKUP(B13,$B$20:E36,2,FALSE)</f>
        <v>1.5</v>
      </c>
      <c r="E13" s="59">
        <f>VLOOKUP(B13,$B$20:$E$30,3,FALSE)</f>
        <v>6</v>
      </c>
      <c r="F13" s="60">
        <f>VLOOKUP(B13,$B$20:$E$30,4,FALSE)</f>
        <v>2</v>
      </c>
      <c r="I13" s="37">
        <v>8</v>
      </c>
      <c r="J13" s="38" t="s">
        <v>16</v>
      </c>
      <c r="K13" s="39"/>
      <c r="L13" s="58">
        <f>VLOOKUP(J13,$B$20:M36,2,FALSE)+VLOOKUP(J13,'[1]Klassement'!$H:$L,3,FALSE)</f>
        <v>11</v>
      </c>
      <c r="M13" s="59">
        <f>VLOOKUP(J13,$B$20:$E$30,3,FALSE)+VLOOKUP(J13,'[1]Klassement'!$H:$L,4,FALSE)</f>
        <v>23</v>
      </c>
      <c r="N13" s="60">
        <f>VLOOKUP(J13,$B$20:$E$30,4,FALSE)+VLOOKUP(J13,'[1]Klassement'!$H:$L,5,FALSE)</f>
        <v>57.75</v>
      </c>
    </row>
    <row r="14" spans="1:14" ht="15.75">
      <c r="A14" s="37">
        <v>9</v>
      </c>
      <c r="B14" s="38" t="s">
        <v>16</v>
      </c>
      <c r="C14" s="39"/>
      <c r="D14" s="58">
        <f>VLOOKUP(B14,$B$20:E37,2,FALSE)</f>
        <v>1</v>
      </c>
      <c r="E14" s="59">
        <f>VLOOKUP(B14,$B$20:$E$30,3,FALSE)</f>
        <v>6</v>
      </c>
      <c r="F14" s="60">
        <f>VLOOKUP(B14,$B$20:$E$30,4,FALSE)</f>
        <v>3.25</v>
      </c>
      <c r="I14" s="37">
        <v>9</v>
      </c>
      <c r="J14" s="38" t="s">
        <v>44</v>
      </c>
      <c r="K14" s="39"/>
      <c r="L14" s="58">
        <f>VLOOKUP(J14,$B$20:M37,2,FALSE)</f>
        <v>5</v>
      </c>
      <c r="M14" s="59">
        <f>VLOOKUP(J14,$B$20:$E$30,3,FALSE)</f>
        <v>6</v>
      </c>
      <c r="N14" s="60">
        <f>VLOOKUP(J14,$B$20:$E$30,4,FALSE)</f>
        <v>10</v>
      </c>
    </row>
    <row r="15" spans="1:14" ht="16.5" thickBot="1">
      <c r="A15" s="48">
        <v>10</v>
      </c>
      <c r="B15" s="49" t="s">
        <v>13</v>
      </c>
      <c r="C15" s="50"/>
      <c r="D15" s="58">
        <f>VLOOKUP(B15,$B$20:E38,2,FALSE)</f>
        <v>0</v>
      </c>
      <c r="E15" s="59">
        <f>VLOOKUP(B15,$B$20:$E$30,3,FALSE)</f>
        <v>0</v>
      </c>
      <c r="F15" s="60">
        <f>VLOOKUP(B15,$B$20:$E$30,4,FALSE)</f>
        <v>0</v>
      </c>
      <c r="I15" s="48">
        <v>10</v>
      </c>
      <c r="J15" s="49" t="s">
        <v>45</v>
      </c>
      <c r="K15" s="50"/>
      <c r="L15" s="58">
        <f>VLOOKUP(J15,$B$20:M39,2,FALSE)</f>
        <v>3.5</v>
      </c>
      <c r="M15" s="59">
        <f>VLOOKUP(J15,$B$20:$E$30,3,FALSE)</f>
        <v>4</v>
      </c>
      <c r="N15" s="60">
        <f>VLOOKUP(J15,$B$20:$E$30,4,FALSE)</f>
        <v>8.25</v>
      </c>
    </row>
    <row r="19" ht="13.5" thickBot="1"/>
    <row r="20" spans="1:15" ht="13.5" thickBot="1">
      <c r="A20" s="25"/>
      <c r="B20" s="56" t="s">
        <v>22</v>
      </c>
      <c r="C20" s="27" t="s">
        <v>18</v>
      </c>
      <c r="D20" s="28" t="s">
        <v>19</v>
      </c>
      <c r="E20" s="29" t="s">
        <v>20</v>
      </c>
      <c r="F20" s="30">
        <v>1</v>
      </c>
      <c r="G20" s="30">
        <v>2</v>
      </c>
      <c r="H20" s="30">
        <v>3</v>
      </c>
      <c r="I20" s="30">
        <v>4</v>
      </c>
      <c r="J20" s="30">
        <v>5</v>
      </c>
      <c r="K20" s="30">
        <v>6</v>
      </c>
      <c r="L20" s="30">
        <v>7</v>
      </c>
      <c r="M20" s="30">
        <v>8</v>
      </c>
      <c r="N20" s="30">
        <v>9</v>
      </c>
      <c r="O20" s="30">
        <v>10</v>
      </c>
    </row>
    <row r="21" spans="1:15" s="36" customFormat="1" ht="16.5">
      <c r="A21" s="41">
        <v>1</v>
      </c>
      <c r="B21" s="35" t="s">
        <v>45</v>
      </c>
      <c r="C21" s="42">
        <f>SUM(F21:O21)</f>
        <v>3.5</v>
      </c>
      <c r="D21" s="43">
        <f>COUNT(F21:O21)</f>
        <v>4</v>
      </c>
      <c r="E21" s="43">
        <f>F21*$C$21+G21*$C$22+H21*$C$23+I21*$C$24+J21*$C$25+K21*$C$26+L21*$C$27+M21*$C$28+N21*$C$29+O21*$C$30</f>
        <v>8.25</v>
      </c>
      <c r="F21" s="45"/>
      <c r="G21" s="44">
        <v>1</v>
      </c>
      <c r="H21" s="44"/>
      <c r="I21" s="44">
        <v>1</v>
      </c>
      <c r="J21" s="44">
        <v>0.5</v>
      </c>
      <c r="K21" s="44"/>
      <c r="L21" s="44"/>
      <c r="M21" s="44"/>
      <c r="N21" s="44"/>
      <c r="O21" s="44">
        <v>1</v>
      </c>
    </row>
    <row r="22" spans="1:15" s="36" customFormat="1" ht="16.5">
      <c r="A22" s="41">
        <v>2</v>
      </c>
      <c r="B22" s="35" t="s">
        <v>14</v>
      </c>
      <c r="C22" s="42">
        <f aca="true" t="shared" si="0" ref="C22:C30">SUM(F22:O22)</f>
        <v>3</v>
      </c>
      <c r="D22" s="43">
        <f aca="true" t="shared" si="1" ref="D22:D30">COUNT(F22:O22)</f>
        <v>5</v>
      </c>
      <c r="E22" s="43">
        <f aca="true" t="shared" si="2" ref="E22:E30">F22*$C$21+G22*$C$22+H22*$C$23+I22*$C$24+J22*$C$25+K22*$C$26+L22*$C$27+M22*$C$28+N22*$C$29+O22*$C$30</f>
        <v>7.5</v>
      </c>
      <c r="F22" s="44">
        <v>0</v>
      </c>
      <c r="G22" s="45"/>
      <c r="H22" s="44"/>
      <c r="I22" s="44">
        <v>1</v>
      </c>
      <c r="J22" s="44">
        <v>0.5</v>
      </c>
      <c r="K22" s="44">
        <v>0.5</v>
      </c>
      <c r="L22" s="44"/>
      <c r="M22" s="44"/>
      <c r="N22" s="44"/>
      <c r="O22" s="44">
        <v>1</v>
      </c>
    </row>
    <row r="23" spans="1:15" s="36" customFormat="1" ht="16.5">
      <c r="A23" s="41">
        <v>3</v>
      </c>
      <c r="B23" s="35" t="s">
        <v>13</v>
      </c>
      <c r="C23" s="42">
        <f t="shared" si="0"/>
        <v>0</v>
      </c>
      <c r="D23" s="43">
        <f t="shared" si="1"/>
        <v>0</v>
      </c>
      <c r="E23" s="43">
        <f t="shared" si="2"/>
        <v>0</v>
      </c>
      <c r="F23" s="44"/>
      <c r="G23" s="44"/>
      <c r="H23" s="45"/>
      <c r="I23" s="44"/>
      <c r="J23" s="44"/>
      <c r="K23" s="44"/>
      <c r="L23" s="44"/>
      <c r="M23" s="44"/>
      <c r="N23" s="44"/>
      <c r="O23" s="44"/>
    </row>
    <row r="24" spans="1:15" s="36" customFormat="1" ht="16.5">
      <c r="A24" s="41">
        <v>4</v>
      </c>
      <c r="B24" s="35" t="s">
        <v>9</v>
      </c>
      <c r="C24" s="42">
        <f t="shared" si="0"/>
        <v>1.5</v>
      </c>
      <c r="D24" s="43">
        <f t="shared" si="1"/>
        <v>6</v>
      </c>
      <c r="E24" s="43">
        <f t="shared" si="2"/>
        <v>2</v>
      </c>
      <c r="F24" s="44">
        <v>0</v>
      </c>
      <c r="G24" s="44">
        <v>0</v>
      </c>
      <c r="H24" s="44"/>
      <c r="I24" s="45"/>
      <c r="J24" s="44"/>
      <c r="K24" s="44"/>
      <c r="L24" s="44">
        <v>1</v>
      </c>
      <c r="M24" s="44">
        <v>0</v>
      </c>
      <c r="N24" s="44">
        <v>0</v>
      </c>
      <c r="O24" s="44">
        <v>0.5</v>
      </c>
    </row>
    <row r="25" spans="1:15" s="36" customFormat="1" ht="16.5">
      <c r="A25" s="41">
        <v>5</v>
      </c>
      <c r="B25" s="35" t="s">
        <v>10</v>
      </c>
      <c r="C25" s="42">
        <f t="shared" si="0"/>
        <v>3.5</v>
      </c>
      <c r="D25" s="43">
        <f t="shared" si="1"/>
        <v>6</v>
      </c>
      <c r="E25" s="43">
        <f t="shared" si="2"/>
        <v>8.5</v>
      </c>
      <c r="F25" s="44">
        <v>0.5</v>
      </c>
      <c r="G25" s="44">
        <v>0.5</v>
      </c>
      <c r="H25" s="44"/>
      <c r="I25" s="44"/>
      <c r="J25" s="45"/>
      <c r="K25" s="44">
        <v>0.5</v>
      </c>
      <c r="L25" s="44">
        <v>1</v>
      </c>
      <c r="M25" s="44">
        <v>1</v>
      </c>
      <c r="N25" s="44">
        <v>0</v>
      </c>
      <c r="O25" s="44"/>
    </row>
    <row r="26" spans="1:15" s="36" customFormat="1" ht="16.5">
      <c r="A26" s="41">
        <v>6</v>
      </c>
      <c r="B26" s="35" t="s">
        <v>15</v>
      </c>
      <c r="C26" s="42">
        <f t="shared" si="0"/>
        <v>4.5</v>
      </c>
      <c r="D26" s="43">
        <f t="shared" si="1"/>
        <v>6</v>
      </c>
      <c r="E26" s="43">
        <f t="shared" si="2"/>
        <v>12.75</v>
      </c>
      <c r="F26" s="44"/>
      <c r="G26" s="44">
        <v>0.5</v>
      </c>
      <c r="H26" s="44"/>
      <c r="I26" s="44"/>
      <c r="J26" s="44">
        <v>0.5</v>
      </c>
      <c r="K26" s="45"/>
      <c r="L26" s="44">
        <v>0.5</v>
      </c>
      <c r="M26" s="44">
        <v>1</v>
      </c>
      <c r="N26" s="44">
        <v>1</v>
      </c>
      <c r="O26" s="44">
        <v>1</v>
      </c>
    </row>
    <row r="27" spans="1:15" s="36" customFormat="1" ht="16.5">
      <c r="A27" s="41">
        <v>7</v>
      </c>
      <c r="B27" s="35" t="s">
        <v>16</v>
      </c>
      <c r="C27" s="42">
        <f t="shared" si="0"/>
        <v>1</v>
      </c>
      <c r="D27" s="43">
        <f t="shared" si="1"/>
        <v>6</v>
      </c>
      <c r="E27" s="43">
        <f t="shared" si="2"/>
        <v>3.25</v>
      </c>
      <c r="F27" s="44"/>
      <c r="G27" s="44"/>
      <c r="H27" s="44"/>
      <c r="I27" s="44">
        <v>0</v>
      </c>
      <c r="J27" s="44">
        <v>0</v>
      </c>
      <c r="K27" s="44">
        <v>0.5</v>
      </c>
      <c r="L27" s="45"/>
      <c r="M27" s="44">
        <v>0.5</v>
      </c>
      <c r="N27" s="44">
        <v>0</v>
      </c>
      <c r="O27" s="44">
        <v>0</v>
      </c>
    </row>
    <row r="28" spans="1:15" s="36" customFormat="1" ht="16.5">
      <c r="A28" s="41">
        <v>8</v>
      </c>
      <c r="B28" s="35" t="s">
        <v>11</v>
      </c>
      <c r="C28" s="42">
        <f t="shared" si="0"/>
        <v>2</v>
      </c>
      <c r="D28" s="43">
        <f t="shared" si="1"/>
        <v>6</v>
      </c>
      <c r="E28" s="43">
        <f t="shared" si="2"/>
        <v>3</v>
      </c>
      <c r="F28" s="44"/>
      <c r="G28" s="44"/>
      <c r="H28" s="44"/>
      <c r="I28" s="44">
        <v>1</v>
      </c>
      <c r="J28" s="44">
        <v>0</v>
      </c>
      <c r="K28" s="44">
        <v>0</v>
      </c>
      <c r="L28" s="44">
        <v>0.5</v>
      </c>
      <c r="M28" s="45"/>
      <c r="N28" s="44">
        <v>0</v>
      </c>
      <c r="O28" s="44">
        <v>0.5</v>
      </c>
    </row>
    <row r="29" spans="1:15" ht="16.5">
      <c r="A29" s="41">
        <v>9</v>
      </c>
      <c r="B29" s="35" t="s">
        <v>44</v>
      </c>
      <c r="C29" s="42">
        <f t="shared" si="0"/>
        <v>5</v>
      </c>
      <c r="D29" s="43">
        <f t="shared" si="1"/>
        <v>6</v>
      </c>
      <c r="E29" s="43">
        <f t="shared" si="2"/>
        <v>10</v>
      </c>
      <c r="F29" s="44"/>
      <c r="G29" s="44"/>
      <c r="H29" s="44"/>
      <c r="I29" s="44">
        <v>1</v>
      </c>
      <c r="J29" s="44">
        <v>1</v>
      </c>
      <c r="K29" s="44">
        <v>0</v>
      </c>
      <c r="L29" s="44">
        <v>1</v>
      </c>
      <c r="M29" s="44">
        <v>1</v>
      </c>
      <c r="N29" s="45"/>
      <c r="O29" s="44">
        <v>1</v>
      </c>
    </row>
    <row r="30" spans="1:15" ht="16.5">
      <c r="A30" s="41">
        <v>10</v>
      </c>
      <c r="B30" s="35" t="s">
        <v>12</v>
      </c>
      <c r="C30" s="42">
        <f t="shared" si="0"/>
        <v>2</v>
      </c>
      <c r="D30" s="43">
        <f t="shared" si="1"/>
        <v>7</v>
      </c>
      <c r="E30" s="43">
        <f t="shared" si="2"/>
        <v>2.75</v>
      </c>
      <c r="F30" s="44">
        <v>0</v>
      </c>
      <c r="G30" s="44">
        <v>0</v>
      </c>
      <c r="H30" s="44"/>
      <c r="I30" s="44">
        <v>0.5</v>
      </c>
      <c r="J30" s="44"/>
      <c r="K30" s="44">
        <v>0</v>
      </c>
      <c r="L30" s="44">
        <v>1</v>
      </c>
      <c r="M30" s="44">
        <v>0.5</v>
      </c>
      <c r="N30" s="44">
        <v>0</v>
      </c>
      <c r="O30" s="45"/>
    </row>
  </sheetData>
  <mergeCells count="1">
    <mergeCell ref="A1:P1"/>
  </mergeCells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40645</v>
      </c>
    </row>
    <row r="4" ht="12.75">
      <c r="B4" s="57"/>
    </row>
    <row r="5" spans="3:7" ht="20.25">
      <c r="C5" s="16" t="s">
        <v>45</v>
      </c>
      <c r="D5" s="17"/>
      <c r="E5" s="18" t="s">
        <v>12</v>
      </c>
      <c r="F5" s="17">
        <v>1</v>
      </c>
      <c r="G5" s="17">
        <v>0</v>
      </c>
    </row>
    <row r="6" spans="3:7" ht="20.25">
      <c r="C6" s="16" t="s">
        <v>14</v>
      </c>
      <c r="D6" s="17"/>
      <c r="E6" s="18" t="s">
        <v>44</v>
      </c>
      <c r="F6" s="17" t="s">
        <v>95</v>
      </c>
      <c r="G6" s="17"/>
    </row>
    <row r="7" spans="3:7" ht="20.25">
      <c r="C7" s="16" t="s">
        <v>11</v>
      </c>
      <c r="D7" s="17"/>
      <c r="E7" s="18" t="s">
        <v>13</v>
      </c>
      <c r="F7" s="17"/>
      <c r="G7" s="17" t="s">
        <v>94</v>
      </c>
    </row>
    <row r="8" spans="3:7" ht="20.25">
      <c r="C8" s="16" t="s">
        <v>16</v>
      </c>
      <c r="D8" s="17"/>
      <c r="E8" s="18" t="s">
        <v>9</v>
      </c>
      <c r="F8" s="17">
        <v>0</v>
      </c>
      <c r="G8" s="17">
        <v>1</v>
      </c>
    </row>
    <row r="9" spans="3:7" ht="20.25">
      <c r="C9" s="16" t="s">
        <v>15</v>
      </c>
      <c r="D9" s="17"/>
      <c r="E9" s="18" t="s">
        <v>10</v>
      </c>
      <c r="F9" s="17">
        <v>0.5</v>
      </c>
      <c r="G9" s="17">
        <v>0.5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1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40652</v>
      </c>
    </row>
    <row r="4" ht="12.75">
      <c r="B4" s="57"/>
    </row>
    <row r="5" spans="3:7" ht="20.25">
      <c r="C5" s="16" t="s">
        <v>12</v>
      </c>
      <c r="D5" s="17"/>
      <c r="E5" s="16" t="s">
        <v>15</v>
      </c>
      <c r="F5" s="17">
        <v>0</v>
      </c>
      <c r="G5" s="17">
        <v>1</v>
      </c>
    </row>
    <row r="6" spans="3:7" ht="20.25">
      <c r="C6" s="16" t="s">
        <v>10</v>
      </c>
      <c r="D6" s="17"/>
      <c r="E6" s="16" t="s">
        <v>16</v>
      </c>
      <c r="F6" s="17">
        <v>1</v>
      </c>
      <c r="G6" s="17">
        <v>0</v>
      </c>
    </row>
    <row r="7" spans="3:7" ht="20.25">
      <c r="C7" s="16" t="s">
        <v>11</v>
      </c>
      <c r="D7" s="17"/>
      <c r="E7" s="18" t="s">
        <v>9</v>
      </c>
      <c r="F7" s="17">
        <v>1</v>
      </c>
      <c r="G7" s="17">
        <v>0</v>
      </c>
    </row>
    <row r="8" spans="3:7" ht="20.25">
      <c r="C8" s="16" t="s">
        <v>44</v>
      </c>
      <c r="D8" s="17"/>
      <c r="E8" s="18" t="s">
        <v>13</v>
      </c>
      <c r="F8" s="17"/>
      <c r="G8" s="17" t="s">
        <v>94</v>
      </c>
    </row>
    <row r="9" spans="3:7" ht="20.25">
      <c r="C9" s="16" t="s">
        <v>45</v>
      </c>
      <c r="D9" s="17"/>
      <c r="E9" s="16" t="s">
        <v>14</v>
      </c>
      <c r="F9" s="17">
        <v>1</v>
      </c>
      <c r="G9" s="17">
        <v>0</v>
      </c>
    </row>
    <row r="16" ht="12.75">
      <c r="B16" s="57"/>
    </row>
    <row r="17" spans="3:7" ht="20.25">
      <c r="C17" s="16"/>
      <c r="D17" s="17"/>
      <c r="E17" s="18"/>
      <c r="F17" s="17"/>
      <c r="G17" s="17"/>
    </row>
    <row r="18" spans="3:7" ht="20.25">
      <c r="C18" s="16"/>
      <c r="D18" s="17"/>
      <c r="E18" s="18"/>
      <c r="F18" s="20"/>
      <c r="G18" s="20"/>
    </row>
    <row r="19" spans="3:7" ht="20.25">
      <c r="C19" s="16"/>
      <c r="D19" s="17"/>
      <c r="E19" s="18"/>
      <c r="F19" s="20"/>
      <c r="G19" s="20"/>
    </row>
    <row r="20" spans="3:7" ht="20.25">
      <c r="C20" s="16"/>
      <c r="D20" s="17"/>
      <c r="E20" s="18"/>
      <c r="F20" s="20"/>
      <c r="G20" s="20"/>
    </row>
    <row r="21" spans="3:7" ht="20.25">
      <c r="C21" s="16"/>
      <c r="D21" s="17"/>
      <c r="E21" s="16"/>
      <c r="F21" s="17"/>
      <c r="G21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40659</v>
      </c>
    </row>
    <row r="4" ht="12.75">
      <c r="B4" s="57"/>
    </row>
    <row r="5" spans="3:7" ht="20.25">
      <c r="C5" s="16" t="s">
        <v>14</v>
      </c>
      <c r="D5" s="17"/>
      <c r="E5" s="16" t="s">
        <v>12</v>
      </c>
      <c r="F5" s="17">
        <v>1</v>
      </c>
      <c r="G5" s="17">
        <v>0</v>
      </c>
    </row>
    <row r="6" spans="3:7" ht="20.25">
      <c r="C6" s="16" t="s">
        <v>13</v>
      </c>
      <c r="D6" s="17"/>
      <c r="E6" s="16" t="s">
        <v>45</v>
      </c>
      <c r="F6" s="17" t="s">
        <v>94</v>
      </c>
      <c r="G6" s="17"/>
    </row>
    <row r="7" spans="3:7" ht="20.25">
      <c r="C7" s="16" t="s">
        <v>9</v>
      </c>
      <c r="D7" s="17"/>
      <c r="E7" s="16" t="s">
        <v>44</v>
      </c>
      <c r="F7" s="17">
        <v>0</v>
      </c>
      <c r="G7" s="17">
        <v>1</v>
      </c>
    </row>
    <row r="8" spans="3:7" ht="20.25">
      <c r="C8" s="16" t="s">
        <v>11</v>
      </c>
      <c r="D8" s="17"/>
      <c r="E8" s="16" t="s">
        <v>10</v>
      </c>
      <c r="F8" s="17">
        <v>0</v>
      </c>
      <c r="G8" s="17">
        <v>1</v>
      </c>
    </row>
    <row r="9" spans="3:7" ht="20.25">
      <c r="C9" s="16" t="s">
        <v>16</v>
      </c>
      <c r="D9" s="17"/>
      <c r="E9" s="16" t="s">
        <v>15</v>
      </c>
      <c r="F9" s="17">
        <v>0.5</v>
      </c>
      <c r="G9" s="17">
        <v>0.5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40673</v>
      </c>
    </row>
    <row r="4" ht="12.75">
      <c r="B4" s="57"/>
    </row>
    <row r="5" spans="3:7" ht="20.25">
      <c r="C5" s="16" t="s">
        <v>16</v>
      </c>
      <c r="D5" s="17"/>
      <c r="E5" s="16" t="s">
        <v>12</v>
      </c>
      <c r="F5" s="17">
        <v>0</v>
      </c>
      <c r="G5" s="17">
        <v>1</v>
      </c>
    </row>
    <row r="6" spans="3:7" ht="20.25">
      <c r="C6" s="16" t="s">
        <v>11</v>
      </c>
      <c r="D6" s="17"/>
      <c r="E6" s="16" t="s">
        <v>15</v>
      </c>
      <c r="F6" s="17">
        <v>0</v>
      </c>
      <c r="G6" s="17">
        <v>1</v>
      </c>
    </row>
    <row r="7" spans="3:7" ht="20.25">
      <c r="C7" s="16" t="s">
        <v>44</v>
      </c>
      <c r="D7" s="17"/>
      <c r="E7" s="16" t="s">
        <v>10</v>
      </c>
      <c r="F7" s="17">
        <v>1</v>
      </c>
      <c r="G7" s="17">
        <v>0</v>
      </c>
    </row>
    <row r="8" spans="3:7" ht="20.25">
      <c r="C8" s="16" t="s">
        <v>45</v>
      </c>
      <c r="D8" s="17"/>
      <c r="E8" s="16" t="s">
        <v>9</v>
      </c>
      <c r="F8" s="17">
        <v>1</v>
      </c>
      <c r="G8" s="17">
        <v>0</v>
      </c>
    </row>
    <row r="9" spans="3:7" ht="20.25">
      <c r="C9" s="16" t="s">
        <v>14</v>
      </c>
      <c r="D9" s="17"/>
      <c r="E9" s="16" t="s">
        <v>13</v>
      </c>
      <c r="F9" s="17"/>
      <c r="G9" s="17" t="s">
        <v>94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G7" sqref="G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24">
        <v>40680</v>
      </c>
    </row>
    <row r="4" ht="12.75">
      <c r="B4" s="57"/>
    </row>
    <row r="5" spans="3:7" ht="20.25">
      <c r="C5" s="16" t="s">
        <v>12</v>
      </c>
      <c r="D5" s="17"/>
      <c r="E5" s="16" t="s">
        <v>13</v>
      </c>
      <c r="F5" s="17"/>
      <c r="G5" s="17" t="s">
        <v>94</v>
      </c>
    </row>
    <row r="6" spans="3:7" ht="20.25">
      <c r="C6" s="16" t="s">
        <v>14</v>
      </c>
      <c r="D6" s="17"/>
      <c r="E6" s="16" t="s">
        <v>9</v>
      </c>
      <c r="F6" s="17">
        <v>1</v>
      </c>
      <c r="G6" s="17">
        <v>0</v>
      </c>
    </row>
    <row r="7" spans="3:7" ht="20.25">
      <c r="C7" s="16" t="s">
        <v>10</v>
      </c>
      <c r="D7" s="17"/>
      <c r="E7" s="16" t="s">
        <v>45</v>
      </c>
      <c r="F7" s="17">
        <v>0.5</v>
      </c>
      <c r="G7" s="17">
        <v>0.5</v>
      </c>
    </row>
    <row r="8" spans="3:7" ht="20.25">
      <c r="C8" s="16" t="s">
        <v>15</v>
      </c>
      <c r="D8" s="17"/>
      <c r="E8" s="16" t="s">
        <v>44</v>
      </c>
      <c r="F8" s="17">
        <v>1</v>
      </c>
      <c r="G8" s="17">
        <v>0</v>
      </c>
    </row>
    <row r="9" spans="3:7" ht="20.25">
      <c r="C9" s="16" t="s">
        <v>16</v>
      </c>
      <c r="D9" s="17"/>
      <c r="E9" s="16" t="s">
        <v>11</v>
      </c>
      <c r="F9" s="17">
        <v>0.5</v>
      </c>
      <c r="G9" s="17">
        <v>0.5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40687</v>
      </c>
    </row>
    <row r="4" ht="12.75">
      <c r="B4" s="57"/>
    </row>
    <row r="5" spans="3:7" ht="20.25">
      <c r="C5" s="16" t="s">
        <v>11</v>
      </c>
      <c r="D5" s="17"/>
      <c r="E5" s="16" t="s">
        <v>12</v>
      </c>
      <c r="F5" s="17">
        <v>0.5</v>
      </c>
      <c r="G5" s="17">
        <v>0.5</v>
      </c>
    </row>
    <row r="6" spans="3:7" ht="20.25">
      <c r="C6" s="16" t="s">
        <v>44</v>
      </c>
      <c r="D6" s="17"/>
      <c r="E6" s="16" t="s">
        <v>16</v>
      </c>
      <c r="F6" s="17">
        <v>1</v>
      </c>
      <c r="G6" s="17">
        <v>0</v>
      </c>
    </row>
    <row r="7" spans="3:7" ht="20.25">
      <c r="C7" s="16" t="s">
        <v>45</v>
      </c>
      <c r="D7" s="17"/>
      <c r="E7" s="16" t="s">
        <v>15</v>
      </c>
      <c r="F7" s="17" t="s">
        <v>95</v>
      </c>
      <c r="G7" s="17"/>
    </row>
    <row r="8" spans="3:7" ht="20.25">
      <c r="C8" s="16" t="s">
        <v>10</v>
      </c>
      <c r="D8" s="17"/>
      <c r="E8" s="16" t="s">
        <v>14</v>
      </c>
      <c r="F8" s="17">
        <v>0.5</v>
      </c>
      <c r="G8" s="17">
        <v>0.5</v>
      </c>
    </row>
    <row r="9" spans="3:7" ht="20.25">
      <c r="C9" s="16" t="s">
        <v>9</v>
      </c>
      <c r="D9" s="17"/>
      <c r="E9" s="16" t="s">
        <v>13</v>
      </c>
      <c r="F9" s="17"/>
      <c r="G9" s="17" t="s">
        <v>94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2" t="s">
        <v>23</v>
      </c>
      <c r="D2" s="23"/>
      <c r="E2" s="66">
        <v>40701</v>
      </c>
    </row>
    <row r="4" ht="12.75">
      <c r="B4" s="57"/>
    </row>
    <row r="5" spans="3:7" ht="20.25">
      <c r="C5" s="16" t="s">
        <v>12</v>
      </c>
      <c r="D5" s="17"/>
      <c r="E5" s="16" t="s">
        <v>9</v>
      </c>
      <c r="F5" s="17">
        <v>0.5</v>
      </c>
      <c r="G5" s="17">
        <v>0.5</v>
      </c>
    </row>
    <row r="6" spans="3:7" ht="20.25">
      <c r="C6" s="16" t="s">
        <v>13</v>
      </c>
      <c r="D6" s="17"/>
      <c r="E6" s="16" t="s">
        <v>10</v>
      </c>
      <c r="F6" s="17" t="s">
        <v>94</v>
      </c>
      <c r="G6" s="17"/>
    </row>
    <row r="7" spans="3:7" ht="20.25">
      <c r="C7" s="16" t="s">
        <v>14</v>
      </c>
      <c r="D7" s="17"/>
      <c r="E7" s="16" t="s">
        <v>15</v>
      </c>
      <c r="F7" s="17">
        <v>0.5</v>
      </c>
      <c r="G7" s="17">
        <v>0.5</v>
      </c>
    </row>
    <row r="8" spans="3:7" ht="20.25">
      <c r="C8" s="16" t="s">
        <v>16</v>
      </c>
      <c r="D8" s="17"/>
      <c r="E8" s="16" t="s">
        <v>45</v>
      </c>
      <c r="F8" s="17" t="s">
        <v>95</v>
      </c>
      <c r="G8" s="17"/>
    </row>
    <row r="9" spans="3:7" ht="20.25">
      <c r="C9" s="16" t="s">
        <v>11</v>
      </c>
      <c r="D9" s="17"/>
      <c r="E9" s="16" t="s">
        <v>44</v>
      </c>
      <c r="F9" s="17">
        <v>0</v>
      </c>
      <c r="G9" s="17">
        <v>1</v>
      </c>
    </row>
    <row r="16" ht="12.75">
      <c r="B16" s="57"/>
    </row>
    <row r="17" spans="3:7" ht="20.25">
      <c r="C17" s="16"/>
      <c r="D17" s="40"/>
      <c r="E17" s="18"/>
      <c r="F17" s="17"/>
      <c r="G17" s="17"/>
    </row>
    <row r="18" spans="3:7" ht="20.25">
      <c r="C18" s="19"/>
      <c r="D18" s="20"/>
      <c r="E18" s="21"/>
      <c r="F18" s="20"/>
      <c r="G18" s="20"/>
    </row>
    <row r="19" spans="3:7" ht="20.25">
      <c r="C19" s="16"/>
      <c r="D19" s="20"/>
      <c r="E19" s="21"/>
      <c r="F19" s="20"/>
      <c r="G19" s="20"/>
    </row>
    <row r="20" spans="3:7" ht="20.25">
      <c r="C20" s="19"/>
      <c r="D20" s="20"/>
      <c r="E20" s="21"/>
      <c r="F20" s="20"/>
      <c r="G20" s="20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2011-04-05T14:30:58Z</cp:lastPrinted>
  <dcterms:created xsi:type="dcterms:W3CDTF">2009-09-09T08:24:28Z</dcterms:created>
  <dcterms:modified xsi:type="dcterms:W3CDTF">2011-06-08T10:29:14Z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