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7752" firstSheet="4" activeTab="8"/>
  </bookViews>
  <sheets>
    <sheet name="Passage-Doorgang1" sheetId="1" r:id="rId1"/>
    <sheet name="Passage-Doorgang2" sheetId="2" r:id="rId2"/>
    <sheet name="Passage-Doorgang3" sheetId="3" r:id="rId3"/>
    <sheet name="PassageDoorgang4" sheetId="4" r:id="rId4"/>
    <sheet name="Avec-Met diopter" sheetId="5" r:id="rId5"/>
    <sheet name="Sans-Zonder diopter" sheetId="6" r:id="rId6"/>
    <sheet name="Cham.-Kampreeks" sheetId="7" r:id="rId7"/>
    <sheet name="Barrage" sheetId="8" r:id="rId8"/>
    <sheet name="Equipes-Einduitslag" sheetId="9" r:id="rId9"/>
    <sheet name="Feuil1" sheetId="10" r:id="rId10"/>
  </sheets>
  <definedNames/>
  <calcPr fullCalcOnLoad="1"/>
</workbook>
</file>

<file path=xl/sharedStrings.xml><?xml version="1.0" encoding="utf-8"?>
<sst xmlns="http://schemas.openxmlformats.org/spreadsheetml/2006/main" count="264" uniqueCount="89">
  <si>
    <t>België  -  Nederland  -  10 meter</t>
  </si>
  <si>
    <t>Totaal</t>
  </si>
  <si>
    <t>Baan</t>
  </si>
  <si>
    <t>Vol</t>
  </si>
  <si>
    <t>Kamp</t>
  </si>
  <si>
    <t>Plaats</t>
  </si>
  <si>
    <t xml:space="preserve"> </t>
  </si>
  <si>
    <t>Nakamp / Barrage</t>
  </si>
  <si>
    <t>Met Diopter / Avec Dioptre</t>
  </si>
  <si>
    <t>Zonder diopter / Sans Dioptre</t>
  </si>
  <si>
    <t>Doorgang / Passage</t>
  </si>
  <si>
    <t>Nederland / Pays-Bas</t>
  </si>
  <si>
    <t>België / Belgique</t>
  </si>
  <si>
    <t>DIOPTER</t>
  </si>
  <si>
    <t>KLASSIEK</t>
  </si>
  <si>
    <t>DIOPTRE</t>
  </si>
  <si>
    <t>CLASSIQUE</t>
  </si>
  <si>
    <t>Tot.</t>
  </si>
  <si>
    <t>Ligne</t>
  </si>
  <si>
    <t>Place</t>
  </si>
  <si>
    <t>diopter - dioptre</t>
  </si>
  <si>
    <t>klassiek - classique</t>
  </si>
  <si>
    <t>N</t>
  </si>
  <si>
    <t>B</t>
  </si>
  <si>
    <t>Land</t>
  </si>
  <si>
    <t>LAND</t>
  </si>
  <si>
    <t>MET</t>
  </si>
  <si>
    <t>BE</t>
  </si>
  <si>
    <t>NL</t>
  </si>
  <si>
    <t>Passage-Doorgang 3</t>
  </si>
  <si>
    <t>Passage-Doorgang 4</t>
  </si>
  <si>
    <t>Passage-Doorgang 1</t>
  </si>
  <si>
    <t>Passage-Doorgang 2</t>
  </si>
  <si>
    <t>Roses</t>
  </si>
  <si>
    <t>Rozen</t>
  </si>
  <si>
    <t>Sans-Zonder diopter</t>
  </si>
  <si>
    <t>Avec-Met diopter</t>
  </si>
  <si>
    <t>EQUIPES</t>
  </si>
  <si>
    <t>Individuels</t>
  </si>
  <si>
    <t>Sans-Zonder</t>
  </si>
  <si>
    <t xml:space="preserve">Sans-Zonder </t>
  </si>
  <si>
    <t xml:space="preserve">Avec-Met </t>
  </si>
  <si>
    <t>Points-Punts</t>
  </si>
  <si>
    <t>Total-Totaal</t>
  </si>
  <si>
    <t>SNOECKX GERARD</t>
  </si>
  <si>
    <t>PALMERS JACKY</t>
  </si>
  <si>
    <t>NEIRINCK HUBERT</t>
  </si>
  <si>
    <t>SNOECKX LUC</t>
  </si>
  <si>
    <t>VAN DE WIELE PETER</t>
  </si>
  <si>
    <t>DANTINNE SYLVAIN</t>
  </si>
  <si>
    <t>LANDRIEU PHILIPPE</t>
  </si>
  <si>
    <t>DEVROYE JOÊL</t>
  </si>
  <si>
    <t>HOSTE JOHAN</t>
  </si>
  <si>
    <t>Barrage</t>
  </si>
  <si>
    <t>Visé  -  25 - 10 - 2015</t>
  </si>
  <si>
    <t>Visé  -  25 october 2015</t>
  </si>
  <si>
    <t>LEEN LUC</t>
  </si>
  <si>
    <t>OSTE NICOLAS</t>
  </si>
  <si>
    <t>LEMMENS GUY</t>
  </si>
  <si>
    <t>COUVREUR ERIC</t>
  </si>
  <si>
    <t>NEIRINCKX YOURI</t>
  </si>
  <si>
    <t>LANDRIEU MICHEL</t>
  </si>
  <si>
    <t>DE CONINCK MARC</t>
  </si>
  <si>
    <t>10 D</t>
  </si>
  <si>
    <t>10 M</t>
  </si>
  <si>
    <t>LEMMENS WIM</t>
  </si>
  <si>
    <t>RESERVE</t>
  </si>
  <si>
    <t>België  -  Nederland  -  10 M / 10 D -  Belgique  -  Pays-Bas</t>
  </si>
  <si>
    <t>België  -  Nederland  -  10 M / 10 D  -  Belgique  -  Pays-Bas</t>
  </si>
  <si>
    <t>België  -  Nederland  -  10 dioptre</t>
  </si>
  <si>
    <t>THÜSS WIM</t>
  </si>
  <si>
    <t>WOLTERS BART</t>
  </si>
  <si>
    <t>PEELEN DEO</t>
  </si>
  <si>
    <t>KRIEGERS HANS</t>
  </si>
  <si>
    <t>WILLEMSEN MARTIN</t>
  </si>
  <si>
    <t>VAN GENEIJGEN MARCO</t>
  </si>
  <si>
    <t>KERSTEN TJEBBE</t>
  </si>
  <si>
    <t>KUSTER YVONNE</t>
  </si>
  <si>
    <t>BONGERS HENNY</t>
  </si>
  <si>
    <t>WAGNER REINHARD</t>
  </si>
  <si>
    <t>VAN DEN BERG TJEU</t>
  </si>
  <si>
    <t>TIMMERMANS NICK</t>
  </si>
  <si>
    <t>VAN DOORN FER</t>
  </si>
  <si>
    <t>DANIELS HUUB</t>
  </si>
  <si>
    <t>WITJES GLENN</t>
  </si>
  <si>
    <t>DUIS ELLIE</t>
  </si>
  <si>
    <t>DRIESEN COR</t>
  </si>
  <si>
    <t>TIMMERMANS TWAN</t>
  </si>
  <si>
    <t>SCHOLLAERT CARLO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</si>
</sst>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2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4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0" fontId="0" fillId="24" borderId="3" applyNumberFormat="0" applyFont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9" borderId="11" xfId="0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0" fontId="2" fillId="9" borderId="13" xfId="0" applyFont="1" applyFill="1" applyBorder="1" applyAlignment="1">
      <alignment vertical="center"/>
    </xf>
    <xf numFmtId="0" fontId="2" fillId="30" borderId="14" xfId="0" applyFont="1" applyFill="1" applyBorder="1" applyAlignment="1">
      <alignment vertical="center"/>
    </xf>
    <xf numFmtId="0" fontId="2" fillId="30" borderId="11" xfId="0" applyFont="1" applyFill="1" applyBorder="1" applyAlignment="1">
      <alignment vertical="center"/>
    </xf>
    <xf numFmtId="0" fontId="2" fillId="30" borderId="12" xfId="0" applyFont="1" applyFill="1" applyBorder="1" applyAlignment="1">
      <alignment vertical="center"/>
    </xf>
    <xf numFmtId="0" fontId="2" fillId="30" borderId="13" xfId="0" applyFont="1" applyFill="1" applyBorder="1" applyAlignment="1">
      <alignment vertical="center"/>
    </xf>
    <xf numFmtId="0" fontId="2" fillId="9" borderId="1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9" borderId="15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30" borderId="13" xfId="0" applyFont="1" applyFill="1" applyBorder="1" applyAlignment="1">
      <alignment horizontal="center" vertical="center"/>
    </xf>
    <xf numFmtId="0" fontId="7" fillId="30" borderId="11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30" borderId="0" xfId="0" applyFont="1" applyFill="1" applyAlignment="1">
      <alignment horizontal="center" vertical="center"/>
    </xf>
    <xf numFmtId="0" fontId="7" fillId="3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9" borderId="14" xfId="0" applyFont="1" applyFill="1" applyBorder="1" applyAlignment="1">
      <alignment horizontal="center" vertical="center"/>
    </xf>
    <xf numFmtId="0" fontId="7" fillId="30" borderId="14" xfId="0" applyFont="1" applyFill="1" applyBorder="1" applyAlignment="1">
      <alignment horizontal="center" vertical="center"/>
    </xf>
    <xf numFmtId="0" fontId="7" fillId="30" borderId="15" xfId="0" applyFont="1" applyFill="1" applyBorder="1" applyAlignment="1">
      <alignment horizontal="center" vertical="center"/>
    </xf>
    <xf numFmtId="0" fontId="7" fillId="3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vertical="center"/>
    </xf>
    <xf numFmtId="0" fontId="7" fillId="12" borderId="15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vertical="center"/>
    </xf>
    <xf numFmtId="0" fontId="7" fillId="12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vertical="center"/>
    </xf>
    <xf numFmtId="0" fontId="2" fillId="12" borderId="13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8" fillId="6" borderId="11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6" borderId="13" xfId="0" applyFont="1" applyFill="1" applyBorder="1" applyAlignment="1">
      <alignment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0" fontId="13" fillId="6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6" borderId="13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2" fillId="12" borderId="46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8" fillId="6" borderId="13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vertical="center"/>
    </xf>
    <xf numFmtId="0" fontId="7" fillId="32" borderId="13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vertical="center"/>
    </xf>
    <xf numFmtId="0" fontId="13" fillId="32" borderId="11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left" vertical="center"/>
    </xf>
    <xf numFmtId="0" fontId="14" fillId="31" borderId="0" xfId="0" applyFont="1" applyFill="1" applyAlignment="1">
      <alignment horizontal="center"/>
    </xf>
    <xf numFmtId="0" fontId="0" fillId="0" borderId="48" xfId="0" applyBorder="1" applyAlignment="1">
      <alignment vertical="center"/>
    </xf>
    <xf numFmtId="0" fontId="8" fillId="31" borderId="18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center"/>
    </xf>
    <xf numFmtId="0" fontId="0" fillId="0" borderId="49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30" borderId="39" xfId="0" applyFont="1" applyFill="1" applyBorder="1" applyAlignment="1">
      <alignment vertical="center"/>
    </xf>
    <xf numFmtId="0" fontId="2" fillId="9" borderId="33" xfId="0" applyFont="1" applyFill="1" applyBorder="1" applyAlignment="1">
      <alignment vertical="center"/>
    </xf>
    <xf numFmtId="0" fontId="2" fillId="30" borderId="50" xfId="0" applyFont="1" applyFill="1" applyBorder="1" applyAlignment="1">
      <alignment vertical="center"/>
    </xf>
    <xf numFmtId="0" fontId="2" fillId="30" borderId="33" xfId="0" applyFont="1" applyFill="1" applyBorder="1" applyAlignment="1">
      <alignment vertical="center"/>
    </xf>
    <xf numFmtId="0" fontId="2" fillId="30" borderId="35" xfId="0" applyFont="1" applyFill="1" applyBorder="1" applyAlignment="1">
      <alignment vertical="center"/>
    </xf>
    <xf numFmtId="0" fontId="2" fillId="31" borderId="46" xfId="0" applyFont="1" applyFill="1" applyBorder="1" applyAlignment="1">
      <alignment vertical="center"/>
    </xf>
    <xf numFmtId="0" fontId="8" fillId="6" borderId="11" xfId="0" applyFont="1" applyFill="1" applyBorder="1" applyAlignment="1">
      <alignment horizontal="center" vertical="center"/>
    </xf>
    <xf numFmtId="0" fontId="7" fillId="31" borderId="13" xfId="0" applyFont="1" applyFill="1" applyBorder="1" applyAlignment="1">
      <alignment horizontal="center" vertical="center"/>
    </xf>
    <xf numFmtId="0" fontId="7" fillId="31" borderId="15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1" borderId="51" xfId="0" applyFont="1" applyFill="1" applyBorder="1" applyAlignment="1">
      <alignment vertical="center"/>
    </xf>
    <xf numFmtId="0" fontId="2" fillId="31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 textRotation="255"/>
    </xf>
    <xf numFmtId="0" fontId="4" fillId="36" borderId="0" xfId="0" applyFont="1" applyFill="1" applyAlignment="1">
      <alignment vertical="center" textRotation="255"/>
    </xf>
    <xf numFmtId="0" fontId="4" fillId="34" borderId="0" xfId="0" applyFont="1" applyFill="1" applyBorder="1" applyAlignment="1">
      <alignment horizontal="center" vertical="center" textRotation="255"/>
    </xf>
    <xf numFmtId="0" fontId="4" fillId="34" borderId="52" xfId="0" applyFont="1" applyFill="1" applyBorder="1" applyAlignment="1">
      <alignment horizontal="center" vertical="center" textRotation="255"/>
    </xf>
    <xf numFmtId="0" fontId="4" fillId="36" borderId="0" xfId="0" applyFont="1" applyFill="1" applyBorder="1" applyAlignment="1">
      <alignment vertical="center" textRotation="255"/>
    </xf>
    <xf numFmtId="0" fontId="4" fillId="36" borderId="52" xfId="0" applyFont="1" applyFill="1" applyBorder="1" applyAlignment="1">
      <alignment vertical="center" textRotation="255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4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U45"/>
  <sheetViews>
    <sheetView zoomScale="90" zoomScaleNormal="90" zoomScalePageLayoutView="90" workbookViewId="0" topLeftCell="A1">
      <selection activeCell="A2" sqref="A2:Q2"/>
    </sheetView>
  </sheetViews>
  <sheetFormatPr defaultColWidth="11.421875" defaultRowHeight="12.75"/>
  <cols>
    <col min="1" max="1" width="6.8515625" style="0" customWidth="1"/>
    <col min="2" max="2" width="3.7109375" style="0" customWidth="1"/>
    <col min="3" max="3" width="36.00390625" style="4" bestFit="1" customWidth="1"/>
    <col min="4" max="13" width="6.7109375" style="20" customWidth="1"/>
    <col min="14" max="14" width="8.00390625" style="20" bestFit="1" customWidth="1"/>
    <col min="15" max="15" width="7.421875" style="20" bestFit="1" customWidth="1"/>
    <col min="16" max="16" width="3.7109375" style="0" customWidth="1"/>
    <col min="17" max="20" width="6.7109375" style="0" customWidth="1"/>
  </cols>
  <sheetData>
    <row r="1" spans="1:17" ht="17.25">
      <c r="A1" s="169" t="s">
        <v>68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170"/>
      <c r="Q1" s="170"/>
    </row>
    <row r="2" spans="1:17" ht="1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0"/>
      <c r="P2" s="170"/>
      <c r="Q2" s="170"/>
    </row>
    <row r="3" spans="1:15" ht="15">
      <c r="A3" s="2" t="s">
        <v>18</v>
      </c>
      <c r="B3" s="1"/>
      <c r="C3" s="2" t="s">
        <v>31</v>
      </c>
      <c r="O3" s="2" t="s">
        <v>34</v>
      </c>
    </row>
    <row r="4" spans="1:15" ht="15">
      <c r="A4" s="2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17</v>
      </c>
      <c r="O4" s="2" t="s">
        <v>33</v>
      </c>
    </row>
    <row r="5" spans="1:15" ht="15">
      <c r="A5" s="21"/>
      <c r="C5" s="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9" s="3" customFormat="1" ht="21.75" customHeight="1">
      <c r="A6" s="54">
        <v>1</v>
      </c>
      <c r="B6" s="174" t="s">
        <v>13</v>
      </c>
      <c r="C6" s="55" t="s">
        <v>70</v>
      </c>
      <c r="D6" s="54">
        <v>9</v>
      </c>
      <c r="E6" s="54">
        <v>9</v>
      </c>
      <c r="F6" s="54">
        <v>10</v>
      </c>
      <c r="G6" s="54">
        <v>9</v>
      </c>
      <c r="H6" s="54">
        <v>10</v>
      </c>
      <c r="I6" s="54">
        <v>10</v>
      </c>
      <c r="J6" s="54">
        <v>10</v>
      </c>
      <c r="K6" s="54">
        <v>10</v>
      </c>
      <c r="L6" s="54">
        <v>10</v>
      </c>
      <c r="M6" s="54">
        <v>10</v>
      </c>
      <c r="N6" s="122">
        <f>SUM(D6:M6)</f>
        <v>97</v>
      </c>
      <c r="O6" s="53">
        <f aca="true" t="shared" si="0" ref="O6:O17">COUNTIF(D6:M6,"=10")</f>
        <v>7</v>
      </c>
      <c r="P6" s="176" t="s">
        <v>15</v>
      </c>
      <c r="S6"/>
    </row>
    <row r="7" spans="1:19" s="3" customFormat="1" ht="21.75" customHeight="1">
      <c r="A7" s="54">
        <v>2</v>
      </c>
      <c r="B7" s="174"/>
      <c r="C7" s="57" t="s">
        <v>71</v>
      </c>
      <c r="D7" s="54">
        <v>10</v>
      </c>
      <c r="E7" s="54">
        <v>10</v>
      </c>
      <c r="F7" s="54">
        <v>8</v>
      </c>
      <c r="G7" s="54">
        <v>10</v>
      </c>
      <c r="H7" s="54">
        <v>9</v>
      </c>
      <c r="I7" s="54">
        <v>10</v>
      </c>
      <c r="J7" s="54">
        <v>9</v>
      </c>
      <c r="K7" s="54">
        <v>9</v>
      </c>
      <c r="L7" s="54">
        <v>8</v>
      </c>
      <c r="M7" s="54">
        <v>10</v>
      </c>
      <c r="N7" s="122">
        <f aca="true" t="shared" si="1" ref="N7:N17">SUM(D7:M7)</f>
        <v>93</v>
      </c>
      <c r="O7" s="53">
        <f t="shared" si="0"/>
        <v>5</v>
      </c>
      <c r="P7" s="176"/>
      <c r="S7"/>
    </row>
    <row r="8" spans="1:21" s="3" customFormat="1" ht="21.75" customHeight="1">
      <c r="A8" s="54">
        <v>3</v>
      </c>
      <c r="B8" s="174"/>
      <c r="C8" s="57" t="s">
        <v>72</v>
      </c>
      <c r="D8" s="54">
        <v>10</v>
      </c>
      <c r="E8" s="54">
        <v>9</v>
      </c>
      <c r="F8" s="54">
        <v>9</v>
      </c>
      <c r="G8" s="54">
        <v>9</v>
      </c>
      <c r="H8" s="54">
        <v>9</v>
      </c>
      <c r="I8" s="54">
        <v>9</v>
      </c>
      <c r="J8" s="54">
        <v>6</v>
      </c>
      <c r="K8" s="54">
        <v>10</v>
      </c>
      <c r="L8" s="54">
        <v>10</v>
      </c>
      <c r="M8" s="54">
        <v>9</v>
      </c>
      <c r="N8" s="122">
        <f t="shared" si="1"/>
        <v>90</v>
      </c>
      <c r="O8" s="53">
        <f t="shared" si="0"/>
        <v>3</v>
      </c>
      <c r="P8" s="176"/>
      <c r="S8"/>
      <c r="U8"/>
    </row>
    <row r="9" spans="1:21" s="3" customFormat="1" ht="21.75" customHeight="1">
      <c r="A9" s="116">
        <v>4</v>
      </c>
      <c r="B9" s="174"/>
      <c r="C9" s="62" t="s">
        <v>56</v>
      </c>
      <c r="D9" s="116">
        <v>8</v>
      </c>
      <c r="E9" s="116">
        <v>10</v>
      </c>
      <c r="F9" s="116">
        <v>9</v>
      </c>
      <c r="G9" s="116">
        <v>9</v>
      </c>
      <c r="H9" s="116">
        <v>10</v>
      </c>
      <c r="I9" s="116">
        <v>9</v>
      </c>
      <c r="J9" s="116">
        <v>10</v>
      </c>
      <c r="K9" s="116">
        <v>10</v>
      </c>
      <c r="L9" s="116">
        <v>10</v>
      </c>
      <c r="M9" s="116">
        <v>9</v>
      </c>
      <c r="N9" s="121">
        <f t="shared" si="1"/>
        <v>94</v>
      </c>
      <c r="O9" s="117">
        <f t="shared" si="0"/>
        <v>5</v>
      </c>
      <c r="P9" s="177"/>
      <c r="S9"/>
      <c r="U9"/>
    </row>
    <row r="10" spans="1:21" s="3" customFormat="1" ht="21.75" customHeight="1">
      <c r="A10" s="116">
        <v>5</v>
      </c>
      <c r="B10" s="174"/>
      <c r="C10" s="62" t="s">
        <v>57</v>
      </c>
      <c r="D10" s="116">
        <v>10</v>
      </c>
      <c r="E10" s="116">
        <v>10</v>
      </c>
      <c r="F10" s="116">
        <v>10</v>
      </c>
      <c r="G10" s="116">
        <v>10</v>
      </c>
      <c r="H10" s="116">
        <v>9</v>
      </c>
      <c r="I10" s="116">
        <v>10</v>
      </c>
      <c r="J10" s="116">
        <v>10</v>
      </c>
      <c r="K10" s="116">
        <v>8</v>
      </c>
      <c r="L10" s="116">
        <v>10</v>
      </c>
      <c r="M10" s="116">
        <v>10</v>
      </c>
      <c r="N10" s="121">
        <f t="shared" si="1"/>
        <v>97</v>
      </c>
      <c r="O10" s="117">
        <f t="shared" si="0"/>
        <v>8</v>
      </c>
      <c r="P10" s="177"/>
      <c r="U10"/>
    </row>
    <row r="11" spans="1:21" s="3" customFormat="1" ht="21.75" customHeight="1">
      <c r="A11" s="116">
        <v>6</v>
      </c>
      <c r="B11" s="174"/>
      <c r="C11" s="62" t="s">
        <v>52</v>
      </c>
      <c r="D11" s="116">
        <v>10</v>
      </c>
      <c r="E11" s="116">
        <v>9</v>
      </c>
      <c r="F11" s="116">
        <v>9</v>
      </c>
      <c r="G11" s="116">
        <v>9</v>
      </c>
      <c r="H11" s="116">
        <v>9</v>
      </c>
      <c r="I11" s="116">
        <v>9</v>
      </c>
      <c r="J11" s="116">
        <v>9</v>
      </c>
      <c r="K11" s="116">
        <v>10</v>
      </c>
      <c r="L11" s="116">
        <v>10</v>
      </c>
      <c r="M11" s="116">
        <v>10</v>
      </c>
      <c r="N11" s="121">
        <f t="shared" si="1"/>
        <v>94</v>
      </c>
      <c r="O11" s="117">
        <f t="shared" si="0"/>
        <v>4</v>
      </c>
      <c r="P11" s="177"/>
      <c r="S11"/>
      <c r="U11"/>
    </row>
    <row r="12" spans="1:21" s="3" customFormat="1" ht="21.75" customHeight="1">
      <c r="A12" s="58">
        <v>7</v>
      </c>
      <c r="B12" s="175" t="s">
        <v>14</v>
      </c>
      <c r="C12" s="55" t="s">
        <v>73</v>
      </c>
      <c r="D12" s="54">
        <v>9</v>
      </c>
      <c r="E12" s="54">
        <v>8</v>
      </c>
      <c r="F12" s="54">
        <v>9</v>
      </c>
      <c r="G12" s="54">
        <v>9</v>
      </c>
      <c r="H12" s="54">
        <v>9</v>
      </c>
      <c r="I12" s="54">
        <v>10</v>
      </c>
      <c r="J12" s="54">
        <v>10</v>
      </c>
      <c r="K12" s="54">
        <v>10</v>
      </c>
      <c r="L12" s="54">
        <v>10</v>
      </c>
      <c r="M12" s="54">
        <v>10</v>
      </c>
      <c r="N12" s="125">
        <f t="shared" si="1"/>
        <v>94</v>
      </c>
      <c r="O12" s="53">
        <f t="shared" si="0"/>
        <v>5</v>
      </c>
      <c r="P12" s="178" t="s">
        <v>16</v>
      </c>
      <c r="S12"/>
      <c r="T12" s="61"/>
      <c r="U12"/>
    </row>
    <row r="13" spans="1:19" s="3" customFormat="1" ht="21.75" customHeight="1">
      <c r="A13" s="54">
        <v>8</v>
      </c>
      <c r="B13" s="175"/>
      <c r="C13" s="57" t="s">
        <v>74</v>
      </c>
      <c r="D13" s="54">
        <v>9</v>
      </c>
      <c r="E13" s="54">
        <v>10</v>
      </c>
      <c r="F13" s="54">
        <v>8</v>
      </c>
      <c r="G13" s="54">
        <v>10</v>
      </c>
      <c r="H13" s="54">
        <v>9</v>
      </c>
      <c r="I13" s="54">
        <v>10</v>
      </c>
      <c r="J13" s="54">
        <v>8</v>
      </c>
      <c r="K13" s="54">
        <v>8</v>
      </c>
      <c r="L13" s="54">
        <v>9</v>
      </c>
      <c r="M13" s="54">
        <v>8</v>
      </c>
      <c r="N13" s="125">
        <f t="shared" si="1"/>
        <v>89</v>
      </c>
      <c r="O13" s="53">
        <f t="shared" si="0"/>
        <v>3</v>
      </c>
      <c r="P13" s="178"/>
      <c r="S13"/>
    </row>
    <row r="14" spans="1:19" s="3" customFormat="1" ht="21.75" customHeight="1">
      <c r="A14" s="58">
        <v>9</v>
      </c>
      <c r="B14" s="175"/>
      <c r="C14" s="57" t="s">
        <v>75</v>
      </c>
      <c r="D14" s="54">
        <v>9</v>
      </c>
      <c r="E14" s="54">
        <v>10</v>
      </c>
      <c r="F14" s="54">
        <v>7</v>
      </c>
      <c r="G14" s="54">
        <v>7</v>
      </c>
      <c r="H14" s="54">
        <v>10</v>
      </c>
      <c r="I14" s="54">
        <v>10</v>
      </c>
      <c r="J14" s="54">
        <v>8</v>
      </c>
      <c r="K14" s="54">
        <v>9</v>
      </c>
      <c r="L14" s="54">
        <v>9</v>
      </c>
      <c r="M14" s="54">
        <v>7</v>
      </c>
      <c r="N14" s="125">
        <f t="shared" si="1"/>
        <v>86</v>
      </c>
      <c r="O14" s="53">
        <f t="shared" si="0"/>
        <v>3</v>
      </c>
      <c r="P14" s="178"/>
      <c r="S14"/>
    </row>
    <row r="15" spans="1:19" s="3" customFormat="1" ht="21.75" customHeight="1">
      <c r="A15" s="116">
        <v>10</v>
      </c>
      <c r="B15" s="175"/>
      <c r="C15" s="115" t="s">
        <v>50</v>
      </c>
      <c r="D15" s="116">
        <v>10</v>
      </c>
      <c r="E15" s="116">
        <v>10</v>
      </c>
      <c r="F15" s="116">
        <v>10</v>
      </c>
      <c r="G15" s="116">
        <v>9</v>
      </c>
      <c r="H15" s="116">
        <v>9</v>
      </c>
      <c r="I15" s="116">
        <v>10</v>
      </c>
      <c r="J15" s="116">
        <v>10</v>
      </c>
      <c r="K15" s="116">
        <v>10</v>
      </c>
      <c r="L15" s="116">
        <v>9</v>
      </c>
      <c r="M15" s="116">
        <v>10</v>
      </c>
      <c r="N15" s="121">
        <f t="shared" si="1"/>
        <v>97</v>
      </c>
      <c r="O15" s="117">
        <f t="shared" si="0"/>
        <v>7</v>
      </c>
      <c r="P15" s="179"/>
      <c r="S15"/>
    </row>
    <row r="16" spans="1:19" s="3" customFormat="1" ht="21.75" customHeight="1">
      <c r="A16" s="116">
        <v>11</v>
      </c>
      <c r="B16" s="175"/>
      <c r="C16" s="118" t="s">
        <v>45</v>
      </c>
      <c r="D16" s="116">
        <v>7</v>
      </c>
      <c r="E16" s="116">
        <v>8</v>
      </c>
      <c r="F16" s="116">
        <v>10</v>
      </c>
      <c r="G16" s="116">
        <v>7</v>
      </c>
      <c r="H16" s="116">
        <v>8</v>
      </c>
      <c r="I16" s="116">
        <v>10</v>
      </c>
      <c r="J16" s="116">
        <v>8</v>
      </c>
      <c r="K16" s="116">
        <v>8</v>
      </c>
      <c r="L16" s="116">
        <v>9</v>
      </c>
      <c r="M16" s="116">
        <v>8</v>
      </c>
      <c r="N16" s="121">
        <f t="shared" si="1"/>
        <v>83</v>
      </c>
      <c r="O16" s="117">
        <f t="shared" si="0"/>
        <v>2</v>
      </c>
      <c r="P16" s="179"/>
      <c r="S16"/>
    </row>
    <row r="17" spans="1:16" s="3" customFormat="1" ht="21.75" customHeight="1">
      <c r="A17" s="116">
        <v>12</v>
      </c>
      <c r="B17" s="175"/>
      <c r="C17" s="118" t="s">
        <v>46</v>
      </c>
      <c r="D17" s="116">
        <v>9</v>
      </c>
      <c r="E17" s="116">
        <v>10</v>
      </c>
      <c r="F17" s="116">
        <v>9</v>
      </c>
      <c r="G17" s="116">
        <v>9</v>
      </c>
      <c r="H17" s="116">
        <v>10</v>
      </c>
      <c r="I17" s="116">
        <v>9</v>
      </c>
      <c r="J17" s="116">
        <v>9</v>
      </c>
      <c r="K17" s="116">
        <v>10</v>
      </c>
      <c r="L17" s="116">
        <v>10</v>
      </c>
      <c r="M17" s="116">
        <v>10</v>
      </c>
      <c r="N17" s="121">
        <f t="shared" si="1"/>
        <v>95</v>
      </c>
      <c r="O17" s="117">
        <f t="shared" si="0"/>
        <v>5</v>
      </c>
      <c r="P17" s="179"/>
    </row>
    <row r="19" spans="3:15" s="3" customFormat="1" ht="21.75" customHeight="1">
      <c r="C19" s="172" t="s">
        <v>8</v>
      </c>
      <c r="D19" s="172"/>
      <c r="E19" s="29">
        <f>SUM(N6:N8)</f>
        <v>280</v>
      </c>
      <c r="F19" s="9"/>
      <c r="G19" s="9"/>
      <c r="H19" s="9"/>
      <c r="I19" s="9"/>
      <c r="J19" s="9"/>
      <c r="K19" s="9"/>
      <c r="L19" s="9"/>
      <c r="M19" s="9"/>
      <c r="N19" s="30">
        <f>SUM(E19)</f>
        <v>280</v>
      </c>
      <c r="O19" s="9"/>
    </row>
    <row r="20" spans="3:15" s="3" customFormat="1" ht="21.75" customHeight="1">
      <c r="C20" s="6"/>
      <c r="D20" s="9"/>
      <c r="E20" s="31">
        <f>SUM(N9:N11)</f>
        <v>285</v>
      </c>
      <c r="F20" s="9"/>
      <c r="G20" s="9"/>
      <c r="H20" s="9"/>
      <c r="I20" s="9"/>
      <c r="J20" s="9"/>
      <c r="K20" s="9"/>
      <c r="L20" s="9"/>
      <c r="M20" s="9"/>
      <c r="N20" s="32">
        <f>SUM(E20)</f>
        <v>285</v>
      </c>
      <c r="O20" s="9"/>
    </row>
    <row r="21" spans="3:15" s="3" customFormat="1" ht="21.75" customHeight="1">
      <c r="C21" s="173" t="s">
        <v>9</v>
      </c>
      <c r="D21" s="173"/>
      <c r="E21" s="29">
        <f>SUM(N12:N14)</f>
        <v>269</v>
      </c>
      <c r="F21" s="9"/>
      <c r="G21" s="9"/>
      <c r="H21" s="9"/>
      <c r="I21" s="9"/>
      <c r="J21" s="9"/>
      <c r="K21" s="9"/>
      <c r="L21" s="9"/>
      <c r="M21" s="9"/>
      <c r="N21" s="30">
        <f>SUM(E21)</f>
        <v>269</v>
      </c>
      <c r="O21" s="9"/>
    </row>
    <row r="22" spans="3:15" s="3" customFormat="1" ht="21.75" customHeight="1">
      <c r="C22" s="6"/>
      <c r="D22" s="9"/>
      <c r="E22" s="31">
        <f>SUM(N15:N17)</f>
        <v>275</v>
      </c>
      <c r="F22" s="9"/>
      <c r="G22" s="9"/>
      <c r="H22" s="9"/>
      <c r="I22" s="9"/>
      <c r="J22" s="9"/>
      <c r="K22" s="9"/>
      <c r="L22" s="9"/>
      <c r="M22" s="9"/>
      <c r="N22" s="32">
        <f>SUM(E22)</f>
        <v>275</v>
      </c>
      <c r="O22" s="9"/>
    </row>
    <row r="24" spans="3:15" s="3" customFormat="1" ht="21.75" customHeight="1">
      <c r="C24" s="7" t="s">
        <v>10</v>
      </c>
      <c r="D24" s="9"/>
      <c r="E24" s="9"/>
      <c r="F24" s="8">
        <v>1</v>
      </c>
      <c r="G24" s="9"/>
      <c r="H24" s="9"/>
      <c r="I24" s="9"/>
      <c r="J24" s="9"/>
      <c r="K24" s="8"/>
      <c r="L24" s="9"/>
      <c r="M24" s="9"/>
      <c r="N24" s="8" t="s">
        <v>3</v>
      </c>
      <c r="O24" s="9"/>
    </row>
    <row r="25" spans="3:15" s="3" customFormat="1" ht="21.75" customHeight="1">
      <c r="C25" s="7" t="s">
        <v>11</v>
      </c>
      <c r="D25" s="9"/>
      <c r="E25" s="9"/>
      <c r="F25" s="29">
        <f>SUM(E19,E21)</f>
        <v>549</v>
      </c>
      <c r="G25" s="9"/>
      <c r="H25" s="9"/>
      <c r="I25" s="9"/>
      <c r="J25" s="9"/>
      <c r="K25" s="8"/>
      <c r="L25" s="9"/>
      <c r="M25" s="9"/>
      <c r="N25" s="29">
        <f>SUM(F25)</f>
        <v>549</v>
      </c>
      <c r="O25" s="9"/>
    </row>
    <row r="26" spans="3:15" s="3" customFormat="1" ht="21.75" customHeight="1">
      <c r="C26" s="7" t="s">
        <v>12</v>
      </c>
      <c r="D26" s="9"/>
      <c r="E26" s="9"/>
      <c r="F26" s="31">
        <f>SUM(E20,E22)</f>
        <v>560</v>
      </c>
      <c r="G26" s="9"/>
      <c r="H26" s="9"/>
      <c r="I26" s="9"/>
      <c r="J26" s="9"/>
      <c r="K26" s="8"/>
      <c r="L26" s="9"/>
      <c r="M26" s="9"/>
      <c r="N26" s="31">
        <f>SUM(F26)</f>
        <v>560</v>
      </c>
      <c r="O26" s="9"/>
    </row>
    <row r="29" ht="15">
      <c r="C29"/>
    </row>
    <row r="30" ht="15">
      <c r="C30"/>
    </row>
    <row r="31" ht="15">
      <c r="C31"/>
    </row>
    <row r="32" ht="15">
      <c r="C32"/>
    </row>
    <row r="33" ht="15">
      <c r="C33"/>
    </row>
    <row r="34" ht="15">
      <c r="C34"/>
    </row>
    <row r="35" ht="15">
      <c r="C35"/>
    </row>
    <row r="36" ht="15">
      <c r="C36"/>
    </row>
    <row r="37" ht="15">
      <c r="C37"/>
    </row>
    <row r="38" ht="15">
      <c r="C38"/>
    </row>
    <row r="39" ht="15">
      <c r="C39"/>
    </row>
    <row r="40" ht="15">
      <c r="C40"/>
    </row>
    <row r="41" ht="15">
      <c r="C41"/>
    </row>
    <row r="42" ht="15">
      <c r="C42"/>
    </row>
    <row r="43" ht="15">
      <c r="C43"/>
    </row>
    <row r="44" ht="15">
      <c r="C44"/>
    </row>
    <row r="45" ht="15">
      <c r="C45"/>
    </row>
  </sheetData>
  <sheetProtection/>
  <mergeCells count="8">
    <mergeCell ref="A1:Q1"/>
    <mergeCell ref="A2:Q2"/>
    <mergeCell ref="C19:D19"/>
    <mergeCell ref="C21:D21"/>
    <mergeCell ref="B6:B11"/>
    <mergeCell ref="B12:B17"/>
    <mergeCell ref="P6:P11"/>
    <mergeCell ref="P12:P17"/>
  </mergeCells>
  <printOptions/>
  <pageMargins left="0.38" right="0.43" top="0.42" bottom="0.45" header="0.27" footer="0.2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S45"/>
  <sheetViews>
    <sheetView zoomScale="90" zoomScaleNormal="90" zoomScalePageLayoutView="0" workbookViewId="0" topLeftCell="A1">
      <selection activeCell="M16" sqref="M16"/>
    </sheetView>
  </sheetViews>
  <sheetFormatPr defaultColWidth="11.421875" defaultRowHeight="12.75"/>
  <cols>
    <col min="1" max="1" width="7.140625" style="0" customWidth="1"/>
    <col min="2" max="2" width="3.7109375" style="0" customWidth="1"/>
    <col min="3" max="3" width="34.28125" style="4" bestFit="1" customWidth="1"/>
    <col min="4" max="13" width="6.7109375" style="20" customWidth="1"/>
    <col min="14" max="14" width="8.00390625" style="20" bestFit="1" customWidth="1"/>
    <col min="15" max="15" width="7.421875" style="20" bestFit="1" customWidth="1"/>
    <col min="16" max="16" width="3.7109375" style="0" customWidth="1"/>
    <col min="17" max="20" width="6.7109375" style="0" customWidth="1"/>
  </cols>
  <sheetData>
    <row r="1" spans="1:17" ht="17.25">
      <c r="A1" s="169" t="s">
        <v>68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170"/>
      <c r="Q1" s="170"/>
    </row>
    <row r="2" spans="1:17" ht="1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0"/>
      <c r="P2" s="170"/>
      <c r="Q2" s="170"/>
    </row>
    <row r="3" spans="1:15" ht="15">
      <c r="A3" s="2" t="s">
        <v>18</v>
      </c>
      <c r="B3" s="1"/>
      <c r="C3" s="2" t="s">
        <v>32</v>
      </c>
      <c r="O3" s="2" t="s">
        <v>18</v>
      </c>
    </row>
    <row r="4" spans="1:15" ht="15">
      <c r="A4" s="2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17</v>
      </c>
      <c r="O4" s="2" t="s">
        <v>2</v>
      </c>
    </row>
    <row r="5" spans="1:15" ht="15">
      <c r="A5" s="21"/>
      <c r="C5" s="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s="3" customFormat="1" ht="21.75" customHeight="1">
      <c r="A6" s="54">
        <v>1</v>
      </c>
      <c r="B6" s="174" t="s">
        <v>13</v>
      </c>
      <c r="C6" s="55" t="s">
        <v>76</v>
      </c>
      <c r="D6" s="54">
        <v>8</v>
      </c>
      <c r="E6" s="54">
        <v>9</v>
      </c>
      <c r="F6" s="54">
        <v>9</v>
      </c>
      <c r="G6" s="54">
        <v>10</v>
      </c>
      <c r="H6" s="54">
        <v>10</v>
      </c>
      <c r="I6" s="54">
        <v>10</v>
      </c>
      <c r="J6" s="54">
        <v>10</v>
      </c>
      <c r="K6" s="54">
        <v>10</v>
      </c>
      <c r="L6" s="54">
        <v>9</v>
      </c>
      <c r="M6" s="54">
        <v>10</v>
      </c>
      <c r="N6" s="122">
        <f>SUM(D6:M6)</f>
        <v>95</v>
      </c>
      <c r="O6" s="53">
        <f aca="true" t="shared" si="0" ref="O6:O17">COUNTIF(D6:M6,"=10")</f>
        <v>6</v>
      </c>
      <c r="P6" s="176" t="s">
        <v>15</v>
      </c>
    </row>
    <row r="7" spans="1:16" s="3" customFormat="1" ht="21.75" customHeight="1">
      <c r="A7" s="54">
        <v>2</v>
      </c>
      <c r="B7" s="174"/>
      <c r="C7" s="57" t="s">
        <v>77</v>
      </c>
      <c r="D7" s="54">
        <v>9</v>
      </c>
      <c r="E7" s="54">
        <v>10</v>
      </c>
      <c r="F7" s="54">
        <v>9</v>
      </c>
      <c r="G7" s="54">
        <v>9</v>
      </c>
      <c r="H7" s="54">
        <v>9</v>
      </c>
      <c r="I7" s="54">
        <v>10</v>
      </c>
      <c r="J7" s="54">
        <v>10</v>
      </c>
      <c r="K7" s="54">
        <v>10</v>
      </c>
      <c r="L7" s="54">
        <v>9</v>
      </c>
      <c r="M7" s="54">
        <v>10</v>
      </c>
      <c r="N7" s="122">
        <f aca="true" t="shared" si="1" ref="N7:N17">SUM(D7:M7)</f>
        <v>95</v>
      </c>
      <c r="O7" s="53">
        <f t="shared" si="0"/>
        <v>5</v>
      </c>
      <c r="P7" s="176"/>
    </row>
    <row r="8" spans="1:19" s="3" customFormat="1" ht="21.75" customHeight="1">
      <c r="A8" s="54">
        <v>3</v>
      </c>
      <c r="B8" s="174"/>
      <c r="C8" s="57" t="s">
        <v>78</v>
      </c>
      <c r="D8" s="54">
        <v>10</v>
      </c>
      <c r="E8" s="54">
        <v>8</v>
      </c>
      <c r="F8" s="54">
        <v>10</v>
      </c>
      <c r="G8" s="54">
        <v>10</v>
      </c>
      <c r="H8" s="54">
        <v>9</v>
      </c>
      <c r="I8" s="54">
        <v>10</v>
      </c>
      <c r="J8" s="54">
        <v>9</v>
      </c>
      <c r="K8" s="54">
        <v>10</v>
      </c>
      <c r="L8" s="54">
        <v>10</v>
      </c>
      <c r="M8" s="54">
        <v>10</v>
      </c>
      <c r="N8" s="122">
        <f t="shared" si="1"/>
        <v>96</v>
      </c>
      <c r="O8" s="53">
        <f t="shared" si="0"/>
        <v>7</v>
      </c>
      <c r="P8" s="176"/>
      <c r="S8"/>
    </row>
    <row r="9" spans="1:16" s="3" customFormat="1" ht="21.75" customHeight="1">
      <c r="A9" s="116">
        <v>4</v>
      </c>
      <c r="B9" s="174"/>
      <c r="C9" s="62" t="s">
        <v>88</v>
      </c>
      <c r="D9" s="116">
        <v>10</v>
      </c>
      <c r="E9" s="116">
        <v>8</v>
      </c>
      <c r="F9" s="116">
        <v>10</v>
      </c>
      <c r="G9" s="116">
        <v>10</v>
      </c>
      <c r="H9" s="116">
        <v>9</v>
      </c>
      <c r="I9" s="116">
        <v>10</v>
      </c>
      <c r="J9" s="116">
        <v>10</v>
      </c>
      <c r="K9" s="116">
        <v>9</v>
      </c>
      <c r="L9" s="116">
        <v>9</v>
      </c>
      <c r="M9" s="116">
        <v>10</v>
      </c>
      <c r="N9" s="121">
        <f t="shared" si="1"/>
        <v>95</v>
      </c>
      <c r="O9" s="117">
        <f t="shared" si="0"/>
        <v>6</v>
      </c>
      <c r="P9" s="177"/>
    </row>
    <row r="10" spans="1:16" s="3" customFormat="1" ht="21.75" customHeight="1">
      <c r="A10" s="116">
        <v>5</v>
      </c>
      <c r="B10" s="174"/>
      <c r="C10" s="118" t="s">
        <v>44</v>
      </c>
      <c r="D10" s="116">
        <v>9</v>
      </c>
      <c r="E10" s="116">
        <v>7</v>
      </c>
      <c r="F10" s="116">
        <v>8</v>
      </c>
      <c r="G10" s="116">
        <v>9</v>
      </c>
      <c r="H10" s="116">
        <v>7</v>
      </c>
      <c r="I10" s="116">
        <v>10</v>
      </c>
      <c r="J10" s="116">
        <v>10</v>
      </c>
      <c r="K10" s="116">
        <v>9</v>
      </c>
      <c r="L10" s="116">
        <v>9</v>
      </c>
      <c r="M10" s="116">
        <v>8</v>
      </c>
      <c r="N10" s="121">
        <f t="shared" si="1"/>
        <v>86</v>
      </c>
      <c r="O10" s="117">
        <f t="shared" si="0"/>
        <v>2</v>
      </c>
      <c r="P10" s="177"/>
    </row>
    <row r="11" spans="1:16" s="3" customFormat="1" ht="21.75" customHeight="1">
      <c r="A11" s="116">
        <v>6</v>
      </c>
      <c r="B11" s="174"/>
      <c r="C11" s="118" t="s">
        <v>49</v>
      </c>
      <c r="D11" s="116">
        <v>10</v>
      </c>
      <c r="E11" s="116">
        <v>9</v>
      </c>
      <c r="F11" s="116">
        <v>9</v>
      </c>
      <c r="G11" s="116">
        <v>10</v>
      </c>
      <c r="H11" s="116">
        <v>10</v>
      </c>
      <c r="I11" s="116">
        <v>10</v>
      </c>
      <c r="J11" s="116">
        <v>9</v>
      </c>
      <c r="K11" s="116">
        <v>9</v>
      </c>
      <c r="L11" s="116">
        <v>10</v>
      </c>
      <c r="M11" s="116">
        <v>9</v>
      </c>
      <c r="N11" s="121">
        <f t="shared" si="1"/>
        <v>95</v>
      </c>
      <c r="O11" s="117">
        <f t="shared" si="0"/>
        <v>5</v>
      </c>
      <c r="P11" s="177"/>
    </row>
    <row r="12" spans="1:16" s="3" customFormat="1" ht="21.75" customHeight="1">
      <c r="A12" s="58">
        <v>7</v>
      </c>
      <c r="B12" s="175" t="s">
        <v>14</v>
      </c>
      <c r="C12" s="55" t="s">
        <v>79</v>
      </c>
      <c r="D12" s="124">
        <v>10</v>
      </c>
      <c r="E12" s="124">
        <v>9</v>
      </c>
      <c r="F12" s="124">
        <v>9</v>
      </c>
      <c r="G12" s="124">
        <v>9</v>
      </c>
      <c r="H12" s="124">
        <v>9</v>
      </c>
      <c r="I12" s="124">
        <v>9</v>
      </c>
      <c r="J12" s="124">
        <v>8</v>
      </c>
      <c r="K12" s="124">
        <v>10</v>
      </c>
      <c r="L12" s="124">
        <v>9</v>
      </c>
      <c r="M12" s="124">
        <v>8</v>
      </c>
      <c r="N12" s="125">
        <f t="shared" si="1"/>
        <v>90</v>
      </c>
      <c r="O12" s="53">
        <f t="shared" si="0"/>
        <v>2</v>
      </c>
      <c r="P12" s="178" t="s">
        <v>16</v>
      </c>
    </row>
    <row r="13" spans="1:16" s="3" customFormat="1" ht="21.75" customHeight="1">
      <c r="A13" s="54">
        <v>8</v>
      </c>
      <c r="B13" s="175"/>
      <c r="C13" s="57" t="s">
        <v>80</v>
      </c>
      <c r="D13" s="54">
        <v>8</v>
      </c>
      <c r="E13" s="54">
        <v>9</v>
      </c>
      <c r="F13" s="54">
        <v>9</v>
      </c>
      <c r="G13" s="54">
        <v>10</v>
      </c>
      <c r="H13" s="54">
        <v>9</v>
      </c>
      <c r="I13" s="54">
        <v>9</v>
      </c>
      <c r="J13" s="54">
        <v>10</v>
      </c>
      <c r="K13" s="54">
        <v>8</v>
      </c>
      <c r="L13" s="54">
        <v>10</v>
      </c>
      <c r="M13" s="54">
        <v>10</v>
      </c>
      <c r="N13" s="125">
        <f t="shared" si="1"/>
        <v>92</v>
      </c>
      <c r="O13" s="53">
        <f t="shared" si="0"/>
        <v>4</v>
      </c>
      <c r="P13" s="178"/>
    </row>
    <row r="14" spans="1:16" s="3" customFormat="1" ht="21.75" customHeight="1">
      <c r="A14" s="58">
        <v>9</v>
      </c>
      <c r="B14" s="175"/>
      <c r="C14" s="57" t="s">
        <v>81</v>
      </c>
      <c r="D14" s="54">
        <v>9</v>
      </c>
      <c r="E14" s="54">
        <v>9</v>
      </c>
      <c r="F14" s="54">
        <v>9</v>
      </c>
      <c r="G14" s="54">
        <v>9</v>
      </c>
      <c r="H14" s="54">
        <v>9</v>
      </c>
      <c r="I14" s="54">
        <v>10</v>
      </c>
      <c r="J14" s="54">
        <v>9</v>
      </c>
      <c r="K14" s="54">
        <v>9</v>
      </c>
      <c r="L14" s="54">
        <v>9</v>
      </c>
      <c r="M14" s="54">
        <v>8</v>
      </c>
      <c r="N14" s="125">
        <f t="shared" si="1"/>
        <v>90</v>
      </c>
      <c r="O14" s="53">
        <f t="shared" si="0"/>
        <v>1</v>
      </c>
      <c r="P14" s="178"/>
    </row>
    <row r="15" spans="1:16" s="3" customFormat="1" ht="21.75" customHeight="1">
      <c r="A15" s="116">
        <v>10</v>
      </c>
      <c r="B15" s="175"/>
      <c r="C15" s="63" t="s">
        <v>47</v>
      </c>
      <c r="D15" s="117">
        <v>10</v>
      </c>
      <c r="E15" s="117">
        <v>10</v>
      </c>
      <c r="F15" s="117">
        <v>10</v>
      </c>
      <c r="G15" s="117">
        <v>10</v>
      </c>
      <c r="H15" s="117">
        <v>9</v>
      </c>
      <c r="I15" s="117">
        <v>9</v>
      </c>
      <c r="J15" s="117">
        <v>10</v>
      </c>
      <c r="K15" s="117">
        <v>10</v>
      </c>
      <c r="L15" s="117">
        <v>9</v>
      </c>
      <c r="M15" s="117">
        <v>9</v>
      </c>
      <c r="N15" s="121">
        <f t="shared" si="1"/>
        <v>96</v>
      </c>
      <c r="O15" s="117">
        <f t="shared" si="0"/>
        <v>6</v>
      </c>
      <c r="P15" s="179"/>
    </row>
    <row r="16" spans="1:16" s="3" customFormat="1" ht="21.75" customHeight="1">
      <c r="A16" s="116">
        <v>11</v>
      </c>
      <c r="B16" s="175"/>
      <c r="C16" s="118" t="s">
        <v>51</v>
      </c>
      <c r="D16" s="116">
        <v>10</v>
      </c>
      <c r="E16" s="116">
        <v>9</v>
      </c>
      <c r="F16" s="116">
        <v>10</v>
      </c>
      <c r="G16" s="116">
        <v>9</v>
      </c>
      <c r="H16" s="116">
        <v>10</v>
      </c>
      <c r="I16" s="116">
        <v>10</v>
      </c>
      <c r="J16" s="116">
        <v>9</v>
      </c>
      <c r="K16" s="116">
        <v>9</v>
      </c>
      <c r="L16" s="116">
        <v>10</v>
      </c>
      <c r="M16" s="116">
        <v>10</v>
      </c>
      <c r="N16" s="121">
        <f t="shared" si="1"/>
        <v>96</v>
      </c>
      <c r="O16" s="117">
        <f t="shared" si="0"/>
        <v>6</v>
      </c>
      <c r="P16" s="179"/>
    </row>
    <row r="17" spans="1:16" s="3" customFormat="1" ht="21.75" customHeight="1">
      <c r="A17" s="116">
        <v>12</v>
      </c>
      <c r="B17" s="175"/>
      <c r="C17" s="118" t="s">
        <v>48</v>
      </c>
      <c r="D17" s="116">
        <v>9</v>
      </c>
      <c r="E17" s="116">
        <v>10</v>
      </c>
      <c r="F17" s="116">
        <v>10</v>
      </c>
      <c r="G17" s="116">
        <v>10</v>
      </c>
      <c r="H17" s="116">
        <v>10</v>
      </c>
      <c r="I17" s="116">
        <v>10</v>
      </c>
      <c r="J17" s="116">
        <v>10</v>
      </c>
      <c r="K17" s="116">
        <v>9</v>
      </c>
      <c r="L17" s="116">
        <v>9</v>
      </c>
      <c r="M17" s="116">
        <v>10</v>
      </c>
      <c r="N17" s="121">
        <f t="shared" si="1"/>
        <v>97</v>
      </c>
      <c r="O17" s="117">
        <f t="shared" si="0"/>
        <v>7</v>
      </c>
      <c r="P17" s="179"/>
    </row>
    <row r="19" spans="3:15" s="3" customFormat="1" ht="21.75" customHeight="1">
      <c r="C19" s="172" t="s">
        <v>8</v>
      </c>
      <c r="D19" s="172"/>
      <c r="E19" s="29">
        <f>SUM(N6:N8)</f>
        <v>286</v>
      </c>
      <c r="F19" s="9"/>
      <c r="G19" s="9"/>
      <c r="H19" s="9"/>
      <c r="I19" s="9"/>
      <c r="J19" s="9"/>
      <c r="K19" s="9"/>
      <c r="L19" s="9"/>
      <c r="M19" s="9"/>
      <c r="N19" s="30">
        <f>SUM('Passage-Doorgang1'!E19+E19)</f>
        <v>566</v>
      </c>
      <c r="O19" s="9"/>
    </row>
    <row r="20" spans="3:15" s="3" customFormat="1" ht="21.75" customHeight="1">
      <c r="C20" s="6"/>
      <c r="D20" s="9"/>
      <c r="E20" s="31">
        <f>SUM(N9:N11)</f>
        <v>276</v>
      </c>
      <c r="F20" s="9"/>
      <c r="G20" s="9"/>
      <c r="H20" s="9"/>
      <c r="I20" s="9"/>
      <c r="J20" s="9"/>
      <c r="K20" s="9"/>
      <c r="L20" s="9"/>
      <c r="M20" s="9"/>
      <c r="N20" s="32">
        <f>SUM('Passage-Doorgang1'!E20+E20)</f>
        <v>561</v>
      </c>
      <c r="O20" s="9"/>
    </row>
    <row r="21" spans="3:15" s="3" customFormat="1" ht="21.75" customHeight="1">
      <c r="C21" s="173" t="s">
        <v>9</v>
      </c>
      <c r="D21" s="173"/>
      <c r="E21" s="29">
        <f>SUM(N12:N14)</f>
        <v>272</v>
      </c>
      <c r="F21" s="9"/>
      <c r="G21" s="9"/>
      <c r="H21" s="9"/>
      <c r="I21" s="9"/>
      <c r="J21" s="9"/>
      <c r="K21" s="9"/>
      <c r="L21" s="9"/>
      <c r="M21" s="9"/>
      <c r="N21" s="30">
        <f>SUM('Passage-Doorgang1'!E21+E21)</f>
        <v>541</v>
      </c>
      <c r="O21" s="9"/>
    </row>
    <row r="22" spans="3:15" s="3" customFormat="1" ht="21.75" customHeight="1">
      <c r="C22" s="6"/>
      <c r="D22" s="9"/>
      <c r="E22" s="31">
        <f>SUM(N15:N17)</f>
        <v>289</v>
      </c>
      <c r="F22" s="9"/>
      <c r="G22" s="9"/>
      <c r="H22" s="9"/>
      <c r="I22" s="9"/>
      <c r="J22" s="9"/>
      <c r="K22" s="9"/>
      <c r="L22" s="9"/>
      <c r="M22" s="9"/>
      <c r="N22" s="32">
        <f>SUM('Passage-Doorgang1'!E22+E22)</f>
        <v>564</v>
      </c>
      <c r="O22" s="9"/>
    </row>
    <row r="24" spans="3:15" s="3" customFormat="1" ht="21.75" customHeight="1">
      <c r="C24" s="7" t="s">
        <v>10</v>
      </c>
      <c r="D24" s="9"/>
      <c r="E24" s="9"/>
      <c r="F24" s="8">
        <v>1</v>
      </c>
      <c r="G24" s="9"/>
      <c r="H24" s="8">
        <v>2</v>
      </c>
      <c r="I24" s="9"/>
      <c r="J24" s="9"/>
      <c r="K24" s="8"/>
      <c r="L24" s="9"/>
      <c r="M24" s="9"/>
      <c r="N24" s="8" t="s">
        <v>3</v>
      </c>
      <c r="O24" s="9"/>
    </row>
    <row r="25" spans="3:15" s="3" customFormat="1" ht="21.75" customHeight="1">
      <c r="C25" s="7" t="s">
        <v>11</v>
      </c>
      <c r="D25" s="9"/>
      <c r="E25" s="9"/>
      <c r="F25" s="29">
        <f>SUM('Passage-Doorgang1'!F25)</f>
        <v>549</v>
      </c>
      <c r="G25" s="9"/>
      <c r="H25" s="29">
        <f>SUM(E19,E21)</f>
        <v>558</v>
      </c>
      <c r="I25" s="9"/>
      <c r="J25" s="9"/>
      <c r="K25" s="8"/>
      <c r="L25" s="9"/>
      <c r="M25" s="9"/>
      <c r="N25" s="29">
        <f>SUM(F25,H25)</f>
        <v>1107</v>
      </c>
      <c r="O25" s="9"/>
    </row>
    <row r="26" spans="3:15" s="3" customFormat="1" ht="21.75" customHeight="1">
      <c r="C26" s="7" t="s">
        <v>12</v>
      </c>
      <c r="D26" s="9"/>
      <c r="E26" s="9"/>
      <c r="F26" s="31">
        <f>SUM('Passage-Doorgang1'!F26)</f>
        <v>560</v>
      </c>
      <c r="G26" s="9"/>
      <c r="H26" s="31">
        <f>SUM(E20,E22)</f>
        <v>565</v>
      </c>
      <c r="I26" s="9"/>
      <c r="J26" s="9"/>
      <c r="K26" s="8"/>
      <c r="L26" s="9"/>
      <c r="M26" s="9"/>
      <c r="N26" s="31">
        <f>SUM(F26,H26)</f>
        <v>1125</v>
      </c>
      <c r="O26" s="9"/>
    </row>
    <row r="28" ht="15">
      <c r="C28"/>
    </row>
    <row r="29" ht="15">
      <c r="C29"/>
    </row>
    <row r="30" ht="15">
      <c r="C30"/>
    </row>
    <row r="31" ht="15">
      <c r="C31"/>
    </row>
    <row r="32" ht="15">
      <c r="C32"/>
    </row>
    <row r="33" ht="15">
      <c r="C33"/>
    </row>
    <row r="34" ht="15">
      <c r="C34"/>
    </row>
    <row r="35" ht="15">
      <c r="C35"/>
    </row>
    <row r="36" ht="15">
      <c r="C36"/>
    </row>
    <row r="37" ht="15">
      <c r="C37"/>
    </row>
    <row r="38" ht="15">
      <c r="C38"/>
    </row>
    <row r="39" ht="15">
      <c r="C39"/>
    </row>
    <row r="40" ht="15">
      <c r="C40"/>
    </row>
    <row r="41" ht="15">
      <c r="C41"/>
    </row>
    <row r="42" ht="15">
      <c r="C42"/>
    </row>
    <row r="43" ht="15">
      <c r="C43"/>
    </row>
    <row r="44" ht="15">
      <c r="C44"/>
    </row>
    <row r="45" ht="15">
      <c r="C45"/>
    </row>
  </sheetData>
  <sheetProtection/>
  <mergeCells count="8">
    <mergeCell ref="A1:Q1"/>
    <mergeCell ref="A2:Q2"/>
    <mergeCell ref="C19:D19"/>
    <mergeCell ref="C21:D21"/>
    <mergeCell ref="B6:B11"/>
    <mergeCell ref="B12:B17"/>
    <mergeCell ref="P6:P11"/>
    <mergeCell ref="P12:P17"/>
  </mergeCells>
  <printOptions/>
  <pageMargins left="0.42" right="0.43" top="0.4" bottom="0.38" header="0.27" footer="0.2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R48"/>
  <sheetViews>
    <sheetView zoomScale="90" zoomScaleNormal="90" zoomScalePageLayoutView="0" workbookViewId="0" topLeftCell="A1">
      <selection activeCell="A2" sqref="A2:Q2"/>
    </sheetView>
  </sheetViews>
  <sheetFormatPr defaultColWidth="11.421875" defaultRowHeight="12.75"/>
  <cols>
    <col min="1" max="1" width="7.140625" style="0" customWidth="1"/>
    <col min="2" max="2" width="3.7109375" style="0" customWidth="1"/>
    <col min="3" max="3" width="36.00390625" style="4" bestFit="1" customWidth="1"/>
    <col min="4" max="13" width="6.7109375" style="20" customWidth="1"/>
    <col min="14" max="14" width="8.00390625" style="20" bestFit="1" customWidth="1"/>
    <col min="15" max="15" width="6.7109375" style="20" customWidth="1"/>
    <col min="16" max="16" width="3.7109375" style="0" customWidth="1"/>
    <col min="17" max="20" width="6.7109375" style="0" customWidth="1"/>
  </cols>
  <sheetData>
    <row r="1" spans="1:17" ht="17.25">
      <c r="A1" s="169" t="s">
        <v>68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170"/>
      <c r="Q1" s="170"/>
    </row>
    <row r="2" spans="1:17" ht="1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0"/>
      <c r="P2" s="170"/>
      <c r="Q2" s="170"/>
    </row>
    <row r="3" spans="1:15" ht="15">
      <c r="A3" s="2" t="s">
        <v>18</v>
      </c>
      <c r="B3" s="1"/>
      <c r="C3" s="2" t="s">
        <v>29</v>
      </c>
      <c r="O3" s="2" t="s">
        <v>18</v>
      </c>
    </row>
    <row r="4" spans="1:15" ht="15">
      <c r="A4" s="2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17</v>
      </c>
      <c r="O4" s="2" t="s">
        <v>2</v>
      </c>
    </row>
    <row r="5" spans="1:15" ht="15">
      <c r="A5" s="21"/>
      <c r="C5" s="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s="3" customFormat="1" ht="21.75" customHeight="1">
      <c r="A6" s="54">
        <v>1</v>
      </c>
      <c r="B6" s="174" t="s">
        <v>13</v>
      </c>
      <c r="C6" s="55" t="s">
        <v>82</v>
      </c>
      <c r="D6" s="126">
        <v>9</v>
      </c>
      <c r="E6" s="126">
        <v>10</v>
      </c>
      <c r="F6" s="126">
        <v>10</v>
      </c>
      <c r="G6" s="126">
        <v>10</v>
      </c>
      <c r="H6" s="126">
        <v>10</v>
      </c>
      <c r="I6" s="126">
        <v>10</v>
      </c>
      <c r="J6" s="126">
        <v>10</v>
      </c>
      <c r="K6" s="126">
        <v>10</v>
      </c>
      <c r="L6" s="126">
        <v>10</v>
      </c>
      <c r="M6" s="126">
        <v>10</v>
      </c>
      <c r="N6" s="122">
        <f>SUM(D6:M6)</f>
        <v>99</v>
      </c>
      <c r="O6" s="53">
        <f aca="true" t="shared" si="0" ref="O6:O17">COUNTIF(D6:M6,"=10")</f>
        <v>9</v>
      </c>
      <c r="P6" s="176" t="s">
        <v>15</v>
      </c>
    </row>
    <row r="7" spans="1:16" s="3" customFormat="1" ht="21.75" customHeight="1">
      <c r="A7" s="54">
        <v>2</v>
      </c>
      <c r="B7" s="174"/>
      <c r="C7" s="57" t="s">
        <v>83</v>
      </c>
      <c r="D7" s="126">
        <v>10</v>
      </c>
      <c r="E7" s="126">
        <v>8</v>
      </c>
      <c r="F7" s="126">
        <v>10</v>
      </c>
      <c r="G7" s="126">
        <v>10</v>
      </c>
      <c r="H7" s="126">
        <v>9</v>
      </c>
      <c r="I7" s="126">
        <v>9</v>
      </c>
      <c r="J7" s="126">
        <v>10</v>
      </c>
      <c r="K7" s="126">
        <v>10</v>
      </c>
      <c r="L7" s="126">
        <v>10</v>
      </c>
      <c r="M7" s="126">
        <v>10</v>
      </c>
      <c r="N7" s="122">
        <f aca="true" t="shared" si="1" ref="N7:N17">SUM(D7:M7)</f>
        <v>96</v>
      </c>
      <c r="O7" s="53">
        <f t="shared" si="0"/>
        <v>7</v>
      </c>
      <c r="P7" s="176"/>
    </row>
    <row r="8" spans="1:18" s="3" customFormat="1" ht="21.75" customHeight="1">
      <c r="A8" s="54">
        <v>3</v>
      </c>
      <c r="B8" s="174"/>
      <c r="C8" s="57" t="s">
        <v>84</v>
      </c>
      <c r="D8" s="126">
        <v>10</v>
      </c>
      <c r="E8" s="126">
        <v>10</v>
      </c>
      <c r="F8" s="126">
        <v>10</v>
      </c>
      <c r="G8" s="126">
        <v>10</v>
      </c>
      <c r="H8" s="126">
        <v>10</v>
      </c>
      <c r="I8" s="126">
        <v>10</v>
      </c>
      <c r="J8" s="126">
        <v>9</v>
      </c>
      <c r="K8" s="126">
        <v>10</v>
      </c>
      <c r="L8" s="126">
        <v>10</v>
      </c>
      <c r="M8" s="126">
        <v>10</v>
      </c>
      <c r="N8" s="122">
        <f t="shared" si="1"/>
        <v>99</v>
      </c>
      <c r="O8" s="53">
        <f t="shared" si="0"/>
        <v>9</v>
      </c>
      <c r="P8" s="176"/>
      <c r="R8"/>
    </row>
    <row r="9" spans="1:18" s="3" customFormat="1" ht="21.75" customHeight="1">
      <c r="A9" s="116">
        <v>4</v>
      </c>
      <c r="B9" s="174"/>
      <c r="C9" s="118" t="s">
        <v>46</v>
      </c>
      <c r="D9" s="123">
        <v>10</v>
      </c>
      <c r="E9" s="123">
        <v>10</v>
      </c>
      <c r="F9" s="123">
        <v>10</v>
      </c>
      <c r="G9" s="123">
        <v>10</v>
      </c>
      <c r="H9" s="123">
        <v>10</v>
      </c>
      <c r="I9" s="123">
        <v>10</v>
      </c>
      <c r="J9" s="123">
        <v>10</v>
      </c>
      <c r="K9" s="123">
        <v>10</v>
      </c>
      <c r="L9" s="123">
        <v>9</v>
      </c>
      <c r="M9" s="123">
        <v>10</v>
      </c>
      <c r="N9" s="121">
        <f t="shared" si="1"/>
        <v>99</v>
      </c>
      <c r="O9" s="117">
        <f t="shared" si="0"/>
        <v>9</v>
      </c>
      <c r="P9" s="177"/>
      <c r="R9"/>
    </row>
    <row r="10" spans="1:18" s="3" customFormat="1" ht="21.75" customHeight="1">
      <c r="A10" s="116">
        <v>5</v>
      </c>
      <c r="B10" s="174"/>
      <c r="C10" s="118" t="s">
        <v>45</v>
      </c>
      <c r="D10" s="123">
        <v>9</v>
      </c>
      <c r="E10" s="123">
        <v>9</v>
      </c>
      <c r="F10" s="123">
        <v>10</v>
      </c>
      <c r="G10" s="123">
        <v>10</v>
      </c>
      <c r="H10" s="123">
        <v>8</v>
      </c>
      <c r="I10" s="123">
        <v>10</v>
      </c>
      <c r="J10" s="123">
        <v>9</v>
      </c>
      <c r="K10" s="123">
        <v>10</v>
      </c>
      <c r="L10" s="123">
        <v>10</v>
      </c>
      <c r="M10" s="123">
        <v>9</v>
      </c>
      <c r="N10" s="121">
        <f t="shared" si="1"/>
        <v>94</v>
      </c>
      <c r="O10" s="117">
        <f t="shared" si="0"/>
        <v>5</v>
      </c>
      <c r="P10" s="177"/>
      <c r="R10"/>
    </row>
    <row r="11" spans="1:18" s="3" customFormat="1" ht="21.75" customHeight="1">
      <c r="A11" s="116">
        <v>6</v>
      </c>
      <c r="B11" s="174"/>
      <c r="C11" s="62" t="s">
        <v>58</v>
      </c>
      <c r="D11" s="123">
        <v>10</v>
      </c>
      <c r="E11" s="123">
        <v>10</v>
      </c>
      <c r="F11" s="123">
        <v>10</v>
      </c>
      <c r="G11" s="123">
        <v>10</v>
      </c>
      <c r="H11" s="123">
        <v>9</v>
      </c>
      <c r="I11" s="123">
        <v>9</v>
      </c>
      <c r="J11" s="123">
        <v>8</v>
      </c>
      <c r="K11" s="123">
        <v>10</v>
      </c>
      <c r="L11" s="123">
        <v>10</v>
      </c>
      <c r="M11" s="123">
        <v>9</v>
      </c>
      <c r="N11" s="121">
        <f t="shared" si="1"/>
        <v>95</v>
      </c>
      <c r="O11" s="117">
        <f t="shared" si="0"/>
        <v>6</v>
      </c>
      <c r="P11" s="177"/>
      <c r="R11"/>
    </row>
    <row r="12" spans="1:18" s="3" customFormat="1" ht="21.75" customHeight="1">
      <c r="A12" s="58">
        <v>7</v>
      </c>
      <c r="B12" s="175" t="s">
        <v>14</v>
      </c>
      <c r="C12" s="59" t="s">
        <v>70</v>
      </c>
      <c r="D12" s="127">
        <v>9</v>
      </c>
      <c r="E12" s="127">
        <v>8</v>
      </c>
      <c r="F12" s="127">
        <v>8</v>
      </c>
      <c r="G12" s="127">
        <v>8</v>
      </c>
      <c r="H12" s="127">
        <v>7</v>
      </c>
      <c r="I12" s="127">
        <v>9</v>
      </c>
      <c r="J12" s="127">
        <v>8</v>
      </c>
      <c r="K12" s="127">
        <v>10</v>
      </c>
      <c r="L12" s="127">
        <v>9</v>
      </c>
      <c r="M12" s="59">
        <v>8</v>
      </c>
      <c r="N12" s="125">
        <f t="shared" si="1"/>
        <v>84</v>
      </c>
      <c r="O12" s="53">
        <f t="shared" si="0"/>
        <v>1</v>
      </c>
      <c r="P12" s="178" t="s">
        <v>16</v>
      </c>
      <c r="R12"/>
    </row>
    <row r="13" spans="1:16" s="3" customFormat="1" ht="21.75" customHeight="1">
      <c r="A13" s="54">
        <v>8</v>
      </c>
      <c r="B13" s="175"/>
      <c r="C13" s="60" t="s">
        <v>72</v>
      </c>
      <c r="D13" s="122">
        <v>9</v>
      </c>
      <c r="E13" s="122">
        <v>8</v>
      </c>
      <c r="F13" s="122">
        <v>9</v>
      </c>
      <c r="G13" s="122">
        <v>9</v>
      </c>
      <c r="H13" s="122">
        <v>10</v>
      </c>
      <c r="I13" s="122">
        <v>7</v>
      </c>
      <c r="J13" s="122">
        <v>9</v>
      </c>
      <c r="K13" s="122">
        <v>9</v>
      </c>
      <c r="L13" s="122">
        <v>9</v>
      </c>
      <c r="M13" s="60">
        <v>10</v>
      </c>
      <c r="N13" s="125">
        <f t="shared" si="1"/>
        <v>89</v>
      </c>
      <c r="O13" s="53">
        <f t="shared" si="0"/>
        <v>2</v>
      </c>
      <c r="P13" s="178"/>
    </row>
    <row r="14" spans="1:16" s="3" customFormat="1" ht="21.75" customHeight="1">
      <c r="A14" s="58">
        <v>9</v>
      </c>
      <c r="B14" s="175"/>
      <c r="C14" s="59" t="s">
        <v>71</v>
      </c>
      <c r="D14" s="127">
        <v>9</v>
      </c>
      <c r="E14" s="127">
        <v>10</v>
      </c>
      <c r="F14" s="127">
        <v>10</v>
      </c>
      <c r="G14" s="127">
        <v>9</v>
      </c>
      <c r="H14" s="127">
        <v>10</v>
      </c>
      <c r="I14" s="127">
        <v>9</v>
      </c>
      <c r="J14" s="127">
        <v>9</v>
      </c>
      <c r="K14" s="127">
        <v>9</v>
      </c>
      <c r="L14" s="127">
        <v>10</v>
      </c>
      <c r="M14" s="59">
        <v>9</v>
      </c>
      <c r="N14" s="125">
        <f t="shared" si="1"/>
        <v>94</v>
      </c>
      <c r="O14" s="53">
        <f t="shared" si="0"/>
        <v>4</v>
      </c>
      <c r="P14" s="178"/>
    </row>
    <row r="15" spans="1:16" s="3" customFormat="1" ht="21.75" customHeight="1">
      <c r="A15" s="116">
        <v>10</v>
      </c>
      <c r="B15" s="175"/>
      <c r="C15" s="63" t="s">
        <v>56</v>
      </c>
      <c r="D15" s="121">
        <v>9</v>
      </c>
      <c r="E15" s="121">
        <v>10</v>
      </c>
      <c r="F15" s="121">
        <v>9</v>
      </c>
      <c r="G15" s="121">
        <v>8</v>
      </c>
      <c r="H15" s="121">
        <v>10</v>
      </c>
      <c r="I15" s="121">
        <v>10</v>
      </c>
      <c r="J15" s="121">
        <v>9</v>
      </c>
      <c r="K15" s="121">
        <v>7</v>
      </c>
      <c r="L15" s="121">
        <v>9</v>
      </c>
      <c r="M15" s="115">
        <v>8</v>
      </c>
      <c r="N15" s="121">
        <f t="shared" si="1"/>
        <v>89</v>
      </c>
      <c r="O15" s="117">
        <f t="shared" si="0"/>
        <v>3</v>
      </c>
      <c r="P15" s="179"/>
    </row>
    <row r="16" spans="1:16" s="3" customFormat="1" ht="21.75" customHeight="1">
      <c r="A16" s="116">
        <v>11</v>
      </c>
      <c r="B16" s="175"/>
      <c r="C16" s="62" t="s">
        <v>62</v>
      </c>
      <c r="D16" s="128">
        <v>10</v>
      </c>
      <c r="E16" s="128">
        <v>9</v>
      </c>
      <c r="F16" s="128">
        <v>9</v>
      </c>
      <c r="G16" s="128">
        <v>9</v>
      </c>
      <c r="H16" s="128">
        <v>8</v>
      </c>
      <c r="I16" s="128">
        <v>9</v>
      </c>
      <c r="J16" s="128">
        <v>9</v>
      </c>
      <c r="K16" s="128">
        <v>10</v>
      </c>
      <c r="L16" s="128">
        <v>10</v>
      </c>
      <c r="M16" s="118">
        <v>9</v>
      </c>
      <c r="N16" s="121">
        <f t="shared" si="1"/>
        <v>92</v>
      </c>
      <c r="O16" s="117">
        <f t="shared" si="0"/>
        <v>3</v>
      </c>
      <c r="P16" s="179"/>
    </row>
    <row r="17" spans="1:16" s="3" customFormat="1" ht="21.75" customHeight="1">
      <c r="A17" s="116">
        <v>12</v>
      </c>
      <c r="B17" s="175"/>
      <c r="C17" s="62" t="s">
        <v>52</v>
      </c>
      <c r="D17" s="128">
        <v>10</v>
      </c>
      <c r="E17" s="128">
        <v>9</v>
      </c>
      <c r="F17" s="128">
        <v>9</v>
      </c>
      <c r="G17" s="128">
        <v>10</v>
      </c>
      <c r="H17" s="128">
        <v>10</v>
      </c>
      <c r="I17" s="128">
        <v>10</v>
      </c>
      <c r="J17" s="128">
        <v>10</v>
      </c>
      <c r="K17" s="128">
        <v>9</v>
      </c>
      <c r="L17" s="128">
        <v>10</v>
      </c>
      <c r="M17" s="118">
        <v>10</v>
      </c>
      <c r="N17" s="117">
        <f t="shared" si="1"/>
        <v>97</v>
      </c>
      <c r="O17" s="117">
        <f t="shared" si="0"/>
        <v>7</v>
      </c>
      <c r="P17" s="179"/>
    </row>
    <row r="19" spans="3:15" s="3" customFormat="1" ht="21.75" customHeight="1">
      <c r="C19" s="172" t="s">
        <v>8</v>
      </c>
      <c r="D19" s="172"/>
      <c r="E19" s="29">
        <f>SUM(N6:N8)</f>
        <v>294</v>
      </c>
      <c r="F19" s="9"/>
      <c r="G19" s="9"/>
      <c r="H19" s="9"/>
      <c r="I19" s="9"/>
      <c r="J19" s="9"/>
      <c r="K19" s="9"/>
      <c r="L19" s="9"/>
      <c r="M19" s="9"/>
      <c r="N19" s="30">
        <f>SUM('Passage-Doorgang1'!E19+'Passage-Doorgang2'!E19+E19)</f>
        <v>860</v>
      </c>
      <c r="O19" s="9"/>
    </row>
    <row r="20" spans="3:15" s="3" customFormat="1" ht="21.75" customHeight="1">
      <c r="C20" s="6"/>
      <c r="D20" s="9"/>
      <c r="E20" s="31">
        <f>SUM(N9:N11)</f>
        <v>288</v>
      </c>
      <c r="F20" s="9"/>
      <c r="G20" s="9"/>
      <c r="H20" s="9"/>
      <c r="I20" s="9"/>
      <c r="J20" s="9"/>
      <c r="K20" s="9"/>
      <c r="L20" s="9"/>
      <c r="M20" s="9"/>
      <c r="N20" s="32">
        <f>SUM('Passage-Doorgang1'!E20+'Passage-Doorgang2'!E20+E20)</f>
        <v>849</v>
      </c>
      <c r="O20" s="9"/>
    </row>
    <row r="21" spans="3:15" s="3" customFormat="1" ht="21.75" customHeight="1">
      <c r="C21" s="173" t="s">
        <v>9</v>
      </c>
      <c r="D21" s="173"/>
      <c r="E21" s="29">
        <f>SUM(N12:N14)</f>
        <v>267</v>
      </c>
      <c r="F21" s="9"/>
      <c r="G21" s="9"/>
      <c r="H21" s="9"/>
      <c r="I21" s="9"/>
      <c r="J21" s="9"/>
      <c r="K21" s="9"/>
      <c r="L21" s="9"/>
      <c r="M21" s="9"/>
      <c r="N21" s="30">
        <f>SUM('Passage-Doorgang1'!E21+'Passage-Doorgang2'!E21+E21)</f>
        <v>808</v>
      </c>
      <c r="O21" s="9"/>
    </row>
    <row r="22" spans="3:15" s="3" customFormat="1" ht="21.75" customHeight="1">
      <c r="C22" s="6"/>
      <c r="D22" s="9"/>
      <c r="E22" s="31">
        <f>SUM(N15:N17)</f>
        <v>278</v>
      </c>
      <c r="F22" s="9"/>
      <c r="G22" s="9"/>
      <c r="H22" s="9"/>
      <c r="I22" s="9"/>
      <c r="J22" s="9"/>
      <c r="K22" s="9"/>
      <c r="L22" s="9"/>
      <c r="M22" s="9"/>
      <c r="N22" s="32">
        <f>SUM('Passage-Doorgang1'!E22+'Passage-Doorgang2'!E22+E22)</f>
        <v>842</v>
      </c>
      <c r="O22" s="9"/>
    </row>
    <row r="24" spans="3:15" s="3" customFormat="1" ht="21.75" customHeight="1">
      <c r="C24" s="7" t="s">
        <v>10</v>
      </c>
      <c r="D24" s="9"/>
      <c r="E24" s="9"/>
      <c r="F24" s="8">
        <v>1</v>
      </c>
      <c r="G24" s="9"/>
      <c r="H24" s="8">
        <v>2</v>
      </c>
      <c r="I24" s="9"/>
      <c r="J24" s="8">
        <v>3</v>
      </c>
      <c r="K24" s="9"/>
      <c r="L24" s="9"/>
      <c r="M24" s="9"/>
      <c r="N24" s="8" t="s">
        <v>3</v>
      </c>
      <c r="O24" s="9"/>
    </row>
    <row r="25" spans="3:15" s="3" customFormat="1" ht="21.75" customHeight="1">
      <c r="C25" s="7" t="s">
        <v>11</v>
      </c>
      <c r="D25" s="9"/>
      <c r="E25" s="9"/>
      <c r="F25" s="29">
        <f>SUM('Passage-Doorgang1'!F25)</f>
        <v>549</v>
      </c>
      <c r="G25" s="9"/>
      <c r="H25" s="29">
        <f>SUM('Passage-Doorgang2'!H25)</f>
        <v>558</v>
      </c>
      <c r="I25" s="9"/>
      <c r="J25" s="29">
        <f>SUM(E19,E21)</f>
        <v>561</v>
      </c>
      <c r="K25" s="9"/>
      <c r="L25" s="9"/>
      <c r="M25" s="9"/>
      <c r="N25" s="29">
        <f>SUM(F25,H25,J25)</f>
        <v>1668</v>
      </c>
      <c r="O25" s="9"/>
    </row>
    <row r="26" spans="3:15" s="3" customFormat="1" ht="21.75" customHeight="1">
      <c r="C26" s="7" t="s">
        <v>12</v>
      </c>
      <c r="D26" s="9"/>
      <c r="E26" s="9"/>
      <c r="F26" s="31">
        <f>SUM('Passage-Doorgang1'!F26)</f>
        <v>560</v>
      </c>
      <c r="G26" s="9"/>
      <c r="H26" s="31">
        <f>SUM('Passage-Doorgang2'!H26)</f>
        <v>565</v>
      </c>
      <c r="I26" s="9"/>
      <c r="J26" s="31">
        <f>SUM(E20,E22)</f>
        <v>566</v>
      </c>
      <c r="K26" s="8"/>
      <c r="L26" s="9"/>
      <c r="M26" s="9"/>
      <c r="N26" s="31">
        <f>SUM(F26,H26,J26)</f>
        <v>1691</v>
      </c>
      <c r="O26" s="9"/>
    </row>
    <row r="27" ht="15">
      <c r="C27"/>
    </row>
    <row r="28" spans="3:11" ht="15">
      <c r="C28"/>
      <c r="K28" s="2"/>
    </row>
    <row r="29" ht="15">
      <c r="C29"/>
    </row>
    <row r="30" spans="3:11" ht="15">
      <c r="C30"/>
      <c r="K30" s="2"/>
    </row>
    <row r="31" ht="15">
      <c r="C31"/>
    </row>
    <row r="32" ht="15">
      <c r="C32"/>
    </row>
    <row r="33" ht="15">
      <c r="C33"/>
    </row>
    <row r="34" ht="15">
      <c r="C34"/>
    </row>
    <row r="35" ht="15">
      <c r="C35"/>
    </row>
    <row r="36" ht="15">
      <c r="C36"/>
    </row>
    <row r="37" ht="15">
      <c r="C37"/>
    </row>
    <row r="38" ht="15">
      <c r="C38"/>
    </row>
    <row r="39" ht="15">
      <c r="C39"/>
    </row>
    <row r="40" ht="15">
      <c r="C40"/>
    </row>
    <row r="41" ht="15">
      <c r="C41"/>
    </row>
    <row r="42" ht="15">
      <c r="C42"/>
    </row>
    <row r="43" ht="15">
      <c r="C43"/>
    </row>
    <row r="44" ht="15">
      <c r="C44"/>
    </row>
    <row r="45" ht="15">
      <c r="C45"/>
    </row>
    <row r="46" ht="15">
      <c r="C46"/>
    </row>
    <row r="47" ht="15">
      <c r="C47"/>
    </row>
    <row r="48" ht="15">
      <c r="C48"/>
    </row>
  </sheetData>
  <sheetProtection/>
  <mergeCells count="8">
    <mergeCell ref="A1:Q1"/>
    <mergeCell ref="A2:Q2"/>
    <mergeCell ref="C19:D19"/>
    <mergeCell ref="C21:D21"/>
    <mergeCell ref="B12:B17"/>
    <mergeCell ref="B6:B11"/>
    <mergeCell ref="P6:P11"/>
    <mergeCell ref="P12:P17"/>
  </mergeCells>
  <printOptions/>
  <pageMargins left="0.39" right="0.59" top="0.42" bottom="0.41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U45"/>
  <sheetViews>
    <sheetView zoomScale="102" zoomScaleNormal="102" zoomScalePageLayoutView="0" workbookViewId="0" topLeftCell="C4">
      <selection activeCell="A2" sqref="A2:Q2"/>
    </sheetView>
  </sheetViews>
  <sheetFormatPr defaultColWidth="11.421875" defaultRowHeight="12.75"/>
  <cols>
    <col min="1" max="1" width="7.140625" style="0" customWidth="1"/>
    <col min="2" max="2" width="3.7109375" style="0" customWidth="1"/>
    <col min="3" max="3" width="34.28125" style="4" bestFit="1" customWidth="1"/>
    <col min="4" max="14" width="6.7109375" style="20" customWidth="1"/>
    <col min="15" max="15" width="7.421875" style="20" bestFit="1" customWidth="1"/>
    <col min="16" max="16" width="3.7109375" style="0" customWidth="1"/>
    <col min="17" max="20" width="6.7109375" style="0" customWidth="1"/>
    <col min="21" max="21" width="23.28125" style="0" bestFit="1" customWidth="1"/>
  </cols>
  <sheetData>
    <row r="1" spans="1:17" ht="17.25">
      <c r="A1" s="169" t="s">
        <v>68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170"/>
      <c r="Q1" s="170"/>
    </row>
    <row r="2" spans="1:17" ht="1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0"/>
      <c r="P2" s="170"/>
      <c r="Q2" s="170"/>
    </row>
    <row r="3" spans="1:15" ht="18" customHeight="1">
      <c r="A3" s="2" t="s">
        <v>18</v>
      </c>
      <c r="B3" s="1"/>
      <c r="C3" s="2" t="s">
        <v>30</v>
      </c>
      <c r="O3" s="2" t="s">
        <v>18</v>
      </c>
    </row>
    <row r="4" spans="1:21" ht="15">
      <c r="A4" s="2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17</v>
      </c>
      <c r="O4" s="2" t="s">
        <v>2</v>
      </c>
      <c r="U4" s="148" t="s">
        <v>66</v>
      </c>
    </row>
    <row r="5" spans="1:15" ht="15">
      <c r="A5" s="21"/>
      <c r="C5" s="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21" s="3" customFormat="1" ht="21.75" customHeight="1">
      <c r="A6" s="54">
        <v>1</v>
      </c>
      <c r="B6" s="174" t="s">
        <v>13</v>
      </c>
      <c r="C6" s="57" t="s">
        <v>75</v>
      </c>
      <c r="D6" s="124">
        <v>9</v>
      </c>
      <c r="E6" s="56">
        <v>10</v>
      </c>
      <c r="F6" s="56">
        <v>10</v>
      </c>
      <c r="G6" s="56">
        <v>10</v>
      </c>
      <c r="H6" s="56">
        <v>10</v>
      </c>
      <c r="I6" s="56">
        <v>10</v>
      </c>
      <c r="J6" s="56">
        <v>9</v>
      </c>
      <c r="K6" s="56">
        <v>10</v>
      </c>
      <c r="L6" s="56">
        <v>9</v>
      </c>
      <c r="M6" s="56">
        <v>10</v>
      </c>
      <c r="N6" s="122">
        <f>SUM(D6:M6)</f>
        <v>97</v>
      </c>
      <c r="O6" s="53">
        <f aca="true" t="shared" si="0" ref="O6:O17">COUNTIF(D6:M6,"=10")</f>
        <v>7</v>
      </c>
      <c r="P6" s="176" t="s">
        <v>15</v>
      </c>
      <c r="U6"/>
    </row>
    <row r="7" spans="1:21" s="3" customFormat="1" ht="21.75" customHeight="1">
      <c r="A7" s="54">
        <v>2</v>
      </c>
      <c r="B7" s="174"/>
      <c r="C7" s="55" t="s">
        <v>85</v>
      </c>
      <c r="D7" s="54">
        <v>10</v>
      </c>
      <c r="E7" s="56">
        <v>10</v>
      </c>
      <c r="F7" s="56">
        <v>10</v>
      </c>
      <c r="G7" s="56">
        <v>10</v>
      </c>
      <c r="H7" s="56">
        <v>10</v>
      </c>
      <c r="I7" s="56">
        <v>10</v>
      </c>
      <c r="J7" s="56">
        <v>10</v>
      </c>
      <c r="K7" s="56">
        <v>10</v>
      </c>
      <c r="L7" s="56">
        <v>9</v>
      </c>
      <c r="M7" s="56">
        <v>9</v>
      </c>
      <c r="N7" s="122">
        <f aca="true" t="shared" si="1" ref="N7:N17">SUM(D7:M7)</f>
        <v>98</v>
      </c>
      <c r="O7" s="53">
        <f t="shared" si="0"/>
        <v>8</v>
      </c>
      <c r="P7" s="176"/>
      <c r="U7" s="148" t="s">
        <v>63</v>
      </c>
    </row>
    <row r="8" spans="1:16" s="3" customFormat="1" ht="21.75" customHeight="1">
      <c r="A8" s="54">
        <v>3</v>
      </c>
      <c r="B8" s="174"/>
      <c r="C8" s="57" t="s">
        <v>79</v>
      </c>
      <c r="D8" s="54">
        <v>9</v>
      </c>
      <c r="E8" s="56">
        <v>10</v>
      </c>
      <c r="F8" s="56">
        <v>10</v>
      </c>
      <c r="G8" s="56">
        <v>9</v>
      </c>
      <c r="H8" s="56">
        <v>9</v>
      </c>
      <c r="I8" s="56">
        <v>10</v>
      </c>
      <c r="J8" s="56">
        <v>9</v>
      </c>
      <c r="K8" s="56">
        <v>10</v>
      </c>
      <c r="L8" s="56">
        <v>9</v>
      </c>
      <c r="M8" s="56">
        <v>9</v>
      </c>
      <c r="N8" s="122">
        <f t="shared" si="1"/>
        <v>94</v>
      </c>
      <c r="O8" s="53">
        <f t="shared" si="0"/>
        <v>4</v>
      </c>
      <c r="P8" s="176"/>
    </row>
    <row r="9" spans="1:21" s="3" customFormat="1" ht="21.75" customHeight="1">
      <c r="A9" s="116">
        <v>4</v>
      </c>
      <c r="B9" s="174"/>
      <c r="C9" s="63" t="s">
        <v>47</v>
      </c>
      <c r="D9" s="117">
        <v>8</v>
      </c>
      <c r="E9" s="119">
        <v>10</v>
      </c>
      <c r="F9" s="119">
        <v>10</v>
      </c>
      <c r="G9" s="119">
        <v>10</v>
      </c>
      <c r="H9" s="119">
        <v>9</v>
      </c>
      <c r="I9" s="119">
        <v>10</v>
      </c>
      <c r="J9" s="119">
        <v>10</v>
      </c>
      <c r="K9" s="119">
        <v>10</v>
      </c>
      <c r="L9" s="119">
        <v>8</v>
      </c>
      <c r="M9" s="119">
        <v>10</v>
      </c>
      <c r="N9" s="121">
        <f t="shared" si="1"/>
        <v>95</v>
      </c>
      <c r="O9" s="117">
        <f t="shared" si="0"/>
        <v>7</v>
      </c>
      <c r="P9" s="177"/>
      <c r="U9" s="150" t="s">
        <v>65</v>
      </c>
    </row>
    <row r="10" spans="1:21" s="3" customFormat="1" ht="21.75" customHeight="1">
      <c r="A10" s="116">
        <v>5</v>
      </c>
      <c r="B10" s="174"/>
      <c r="C10" s="62" t="s">
        <v>59</v>
      </c>
      <c r="D10" s="116">
        <v>9</v>
      </c>
      <c r="E10" s="119">
        <v>9</v>
      </c>
      <c r="F10" s="119">
        <v>8</v>
      </c>
      <c r="G10" s="119">
        <v>7</v>
      </c>
      <c r="H10" s="119">
        <v>10</v>
      </c>
      <c r="I10" s="119">
        <v>9</v>
      </c>
      <c r="J10" s="119">
        <v>10</v>
      </c>
      <c r="K10" s="119">
        <v>10</v>
      </c>
      <c r="L10" s="119">
        <v>10</v>
      </c>
      <c r="M10" s="119">
        <v>9</v>
      </c>
      <c r="N10" s="121">
        <f t="shared" si="1"/>
        <v>91</v>
      </c>
      <c r="O10" s="117">
        <f t="shared" si="0"/>
        <v>4</v>
      </c>
      <c r="P10" s="177"/>
      <c r="U10" s="147" t="s">
        <v>60</v>
      </c>
    </row>
    <row r="11" spans="1:21" s="3" customFormat="1" ht="21.75" customHeight="1">
      <c r="A11" s="116">
        <v>6</v>
      </c>
      <c r="B11" s="174"/>
      <c r="C11" s="118" t="s">
        <v>48</v>
      </c>
      <c r="D11" s="116">
        <v>9</v>
      </c>
      <c r="E11" s="119">
        <v>10</v>
      </c>
      <c r="F11" s="119">
        <v>10</v>
      </c>
      <c r="G11" s="119">
        <v>10</v>
      </c>
      <c r="H11" s="119">
        <v>10</v>
      </c>
      <c r="I11" s="119">
        <v>9</v>
      </c>
      <c r="J11" s="119">
        <v>9</v>
      </c>
      <c r="K11" s="119">
        <v>10</v>
      </c>
      <c r="L11" s="119">
        <v>9</v>
      </c>
      <c r="M11" s="119">
        <v>10</v>
      </c>
      <c r="N11" s="121">
        <f t="shared" si="1"/>
        <v>96</v>
      </c>
      <c r="O11" s="117">
        <f t="shared" si="0"/>
        <v>6</v>
      </c>
      <c r="P11" s="177"/>
      <c r="U11" s="149"/>
    </row>
    <row r="12" spans="1:16" s="3" customFormat="1" ht="21.75" customHeight="1">
      <c r="A12" s="58">
        <v>7</v>
      </c>
      <c r="B12" s="175" t="s">
        <v>14</v>
      </c>
      <c r="C12" s="59" t="s">
        <v>86</v>
      </c>
      <c r="D12" s="58">
        <v>9</v>
      </c>
      <c r="E12" s="58">
        <v>10</v>
      </c>
      <c r="F12" s="58">
        <v>9</v>
      </c>
      <c r="G12" s="58">
        <v>9</v>
      </c>
      <c r="H12" s="58">
        <v>10</v>
      </c>
      <c r="I12" s="58">
        <v>9</v>
      </c>
      <c r="J12" s="58">
        <v>9</v>
      </c>
      <c r="K12" s="58">
        <v>8</v>
      </c>
      <c r="L12" s="58">
        <v>9</v>
      </c>
      <c r="M12" s="58">
        <v>8</v>
      </c>
      <c r="N12" s="125">
        <f t="shared" si="1"/>
        <v>90</v>
      </c>
      <c r="O12" s="53">
        <f t="shared" si="0"/>
        <v>2</v>
      </c>
      <c r="P12" s="178" t="s">
        <v>16</v>
      </c>
    </row>
    <row r="13" spans="1:21" s="3" customFormat="1" ht="21.75" customHeight="1">
      <c r="A13" s="54">
        <v>8</v>
      </c>
      <c r="B13" s="175"/>
      <c r="C13" s="60" t="s">
        <v>87</v>
      </c>
      <c r="D13" s="53">
        <v>8</v>
      </c>
      <c r="E13" s="53">
        <v>7</v>
      </c>
      <c r="F13" s="53">
        <v>9</v>
      </c>
      <c r="G13" s="53">
        <v>6</v>
      </c>
      <c r="H13" s="53">
        <v>10</v>
      </c>
      <c r="I13" s="53">
        <v>9</v>
      </c>
      <c r="J13" s="53">
        <v>10</v>
      </c>
      <c r="K13" s="53">
        <v>8</v>
      </c>
      <c r="L13" s="53">
        <v>9</v>
      </c>
      <c r="M13" s="53">
        <v>6</v>
      </c>
      <c r="N13" s="125">
        <f t="shared" si="1"/>
        <v>82</v>
      </c>
      <c r="O13" s="53">
        <f t="shared" si="0"/>
        <v>2</v>
      </c>
      <c r="P13" s="178"/>
      <c r="U13" s="148" t="s">
        <v>64</v>
      </c>
    </row>
    <row r="14" spans="1:16" s="3" customFormat="1" ht="21.75" customHeight="1">
      <c r="A14" s="58">
        <v>9</v>
      </c>
      <c r="B14" s="175"/>
      <c r="C14" s="59" t="s">
        <v>77</v>
      </c>
      <c r="D14" s="58">
        <v>10</v>
      </c>
      <c r="E14" s="58">
        <v>9</v>
      </c>
      <c r="F14" s="58">
        <v>9</v>
      </c>
      <c r="G14" s="58">
        <v>9</v>
      </c>
      <c r="H14" s="58">
        <v>9</v>
      </c>
      <c r="I14" s="58">
        <v>10</v>
      </c>
      <c r="J14" s="58">
        <v>8</v>
      </c>
      <c r="K14" s="58">
        <v>10</v>
      </c>
      <c r="L14" s="58">
        <v>10</v>
      </c>
      <c r="M14" s="58">
        <v>8</v>
      </c>
      <c r="N14" s="125">
        <f t="shared" si="1"/>
        <v>92</v>
      </c>
      <c r="O14" s="53">
        <f t="shared" si="0"/>
        <v>4</v>
      </c>
      <c r="P14" s="178"/>
    </row>
    <row r="15" spans="1:21" s="3" customFormat="1" ht="21.75" customHeight="1">
      <c r="A15" s="116">
        <v>10</v>
      </c>
      <c r="B15" s="175"/>
      <c r="C15" s="62" t="s">
        <v>88</v>
      </c>
      <c r="D15" s="116">
        <v>10</v>
      </c>
      <c r="E15" s="116">
        <v>10</v>
      </c>
      <c r="F15" s="116">
        <v>9</v>
      </c>
      <c r="G15" s="116">
        <v>10</v>
      </c>
      <c r="H15" s="116">
        <v>10</v>
      </c>
      <c r="I15" s="116">
        <v>10</v>
      </c>
      <c r="J15" s="116">
        <v>10</v>
      </c>
      <c r="K15" s="116">
        <v>10</v>
      </c>
      <c r="L15" s="116">
        <v>10</v>
      </c>
      <c r="M15" s="116">
        <v>10</v>
      </c>
      <c r="N15" s="121">
        <f t="shared" si="1"/>
        <v>99</v>
      </c>
      <c r="O15" s="117">
        <f t="shared" si="0"/>
        <v>9</v>
      </c>
      <c r="P15" s="179"/>
      <c r="U15" s="62" t="s">
        <v>57</v>
      </c>
    </row>
    <row r="16" spans="1:21" s="3" customFormat="1" ht="21.75" customHeight="1">
      <c r="A16" s="116">
        <v>11</v>
      </c>
      <c r="B16" s="175"/>
      <c r="C16" s="62" t="s">
        <v>60</v>
      </c>
      <c r="D16" s="116">
        <v>10</v>
      </c>
      <c r="E16" s="116">
        <v>9</v>
      </c>
      <c r="F16" s="116">
        <v>9</v>
      </c>
      <c r="G16" s="116">
        <v>10</v>
      </c>
      <c r="H16" s="116">
        <v>8</v>
      </c>
      <c r="I16" s="116">
        <v>9</v>
      </c>
      <c r="J16" s="116">
        <v>9</v>
      </c>
      <c r="K16" s="116">
        <v>10</v>
      </c>
      <c r="L16" s="116">
        <v>9</v>
      </c>
      <c r="M16" s="116">
        <v>9</v>
      </c>
      <c r="N16" s="121">
        <f t="shared" si="1"/>
        <v>92</v>
      </c>
      <c r="O16" s="117">
        <f t="shared" si="0"/>
        <v>3</v>
      </c>
      <c r="P16" s="179"/>
      <c r="U16" s="118" t="s">
        <v>49</v>
      </c>
    </row>
    <row r="17" spans="1:16" s="3" customFormat="1" ht="21.75" customHeight="1">
      <c r="A17" s="116">
        <v>12</v>
      </c>
      <c r="B17" s="175"/>
      <c r="C17" s="62" t="s">
        <v>61</v>
      </c>
      <c r="D17" s="116">
        <v>9</v>
      </c>
      <c r="E17" s="116">
        <v>10</v>
      </c>
      <c r="F17" s="116">
        <v>9</v>
      </c>
      <c r="G17" s="116">
        <v>8</v>
      </c>
      <c r="H17" s="116">
        <v>8</v>
      </c>
      <c r="I17" s="116">
        <v>8</v>
      </c>
      <c r="J17" s="116">
        <v>10</v>
      </c>
      <c r="K17" s="116">
        <v>9</v>
      </c>
      <c r="L17" s="116">
        <v>9</v>
      </c>
      <c r="M17" s="116">
        <v>10</v>
      </c>
      <c r="N17" s="121">
        <f t="shared" si="1"/>
        <v>90</v>
      </c>
      <c r="O17" s="117">
        <f t="shared" si="0"/>
        <v>3</v>
      </c>
      <c r="P17" s="179"/>
    </row>
    <row r="19" spans="3:15" s="3" customFormat="1" ht="21.75" customHeight="1">
      <c r="C19" s="172" t="s">
        <v>8</v>
      </c>
      <c r="D19" s="172"/>
      <c r="E19" s="29">
        <f>SUM(N6:N8)</f>
        <v>289</v>
      </c>
      <c r="F19" s="9"/>
      <c r="G19" s="9"/>
      <c r="H19" s="9"/>
      <c r="I19" s="9"/>
      <c r="J19" s="9"/>
      <c r="K19" s="9"/>
      <c r="L19" s="9"/>
      <c r="M19" s="9"/>
      <c r="N19" s="30">
        <f>SUM('Passage-Doorgang1'!E19+'Passage-Doorgang2'!E19+'Passage-Doorgang3'!E19+E19)</f>
        <v>1149</v>
      </c>
      <c r="O19" s="9"/>
    </row>
    <row r="20" spans="3:15" s="3" customFormat="1" ht="21.75" customHeight="1">
      <c r="C20" s="6"/>
      <c r="D20" s="9"/>
      <c r="E20" s="31">
        <f>SUM(N9:N11)</f>
        <v>282</v>
      </c>
      <c r="F20" s="9"/>
      <c r="G20" s="9"/>
      <c r="H20" s="9"/>
      <c r="I20" s="9"/>
      <c r="J20" s="9"/>
      <c r="K20" s="9"/>
      <c r="L20" s="9"/>
      <c r="M20" s="9"/>
      <c r="N20" s="32">
        <f>SUM('Passage-Doorgang1'!E20+'Passage-Doorgang2'!E20+'Passage-Doorgang3'!E20+E20)</f>
        <v>1131</v>
      </c>
      <c r="O20" s="9"/>
    </row>
    <row r="21" spans="3:15" s="3" customFormat="1" ht="21.75" customHeight="1">
      <c r="C21" s="173" t="s">
        <v>9</v>
      </c>
      <c r="D21" s="173"/>
      <c r="E21" s="29">
        <f>SUM(N12:N14)</f>
        <v>264</v>
      </c>
      <c r="F21" s="9"/>
      <c r="G21" s="9"/>
      <c r="H21" s="9"/>
      <c r="I21" s="9"/>
      <c r="J21" s="9"/>
      <c r="K21" s="9"/>
      <c r="L21" s="9"/>
      <c r="M21" s="9"/>
      <c r="N21" s="30">
        <f>SUM('Passage-Doorgang1'!E21+'Passage-Doorgang2'!E21+'Passage-Doorgang3'!E21+E21)</f>
        <v>1072</v>
      </c>
      <c r="O21" s="9"/>
    </row>
    <row r="22" spans="3:15" s="3" customFormat="1" ht="21.75" customHeight="1">
      <c r="C22" s="6"/>
      <c r="D22" s="9"/>
      <c r="E22" s="31">
        <f>SUM(N15:N17)</f>
        <v>281</v>
      </c>
      <c r="F22" s="9"/>
      <c r="G22" s="9"/>
      <c r="H22" s="9"/>
      <c r="I22" s="9"/>
      <c r="J22" s="9"/>
      <c r="K22" s="9"/>
      <c r="L22" s="9"/>
      <c r="M22" s="9"/>
      <c r="N22" s="32">
        <f>SUM('Passage-Doorgang1'!E22+'Passage-Doorgang2'!E22+'Passage-Doorgang3'!E22+E22)</f>
        <v>1123</v>
      </c>
      <c r="O22" s="9"/>
    </row>
    <row r="24" spans="3:15" s="3" customFormat="1" ht="21.75" customHeight="1">
      <c r="C24" s="7" t="s">
        <v>10</v>
      </c>
      <c r="D24" s="9"/>
      <c r="E24" s="9"/>
      <c r="F24" s="8">
        <v>1</v>
      </c>
      <c r="G24" s="9"/>
      <c r="H24" s="8">
        <v>2</v>
      </c>
      <c r="I24" s="9"/>
      <c r="J24" s="8">
        <v>3</v>
      </c>
      <c r="K24" s="8"/>
      <c r="L24" s="8">
        <v>4</v>
      </c>
      <c r="M24" s="9"/>
      <c r="N24" s="8" t="s">
        <v>3</v>
      </c>
      <c r="O24" s="9"/>
    </row>
    <row r="25" spans="3:15" s="3" customFormat="1" ht="21.75" customHeight="1">
      <c r="C25" s="7" t="s">
        <v>11</v>
      </c>
      <c r="D25" s="9"/>
      <c r="E25" s="9"/>
      <c r="F25" s="29">
        <f>SUM('Passage-Doorgang1'!F25)</f>
        <v>549</v>
      </c>
      <c r="G25" s="9"/>
      <c r="H25" s="29">
        <f>SUM('Passage-Doorgang2'!H25)</f>
        <v>558</v>
      </c>
      <c r="I25" s="9"/>
      <c r="J25" s="29">
        <f>SUM('Passage-Doorgang3'!J25)</f>
        <v>561</v>
      </c>
      <c r="K25" s="9"/>
      <c r="L25" s="29">
        <f>SUM(E19,E21)</f>
        <v>553</v>
      </c>
      <c r="M25" s="9"/>
      <c r="N25" s="29">
        <f>SUM(F25,H25,J25,L25)</f>
        <v>2221</v>
      </c>
      <c r="O25" s="9"/>
    </row>
    <row r="26" spans="3:15" s="3" customFormat="1" ht="21.75" customHeight="1">
      <c r="C26" s="7" t="s">
        <v>12</v>
      </c>
      <c r="D26" s="9"/>
      <c r="E26" s="9"/>
      <c r="F26" s="31">
        <f>SUM('Passage-Doorgang1'!F26)</f>
        <v>560</v>
      </c>
      <c r="G26" s="9"/>
      <c r="H26" s="31">
        <f>SUM('Passage-Doorgang2'!H26)</f>
        <v>565</v>
      </c>
      <c r="I26" s="9"/>
      <c r="J26" s="31">
        <f>SUM('Passage-Doorgang3'!J26)</f>
        <v>566</v>
      </c>
      <c r="K26" s="8"/>
      <c r="L26" s="31">
        <f>SUM(E20,E22)</f>
        <v>563</v>
      </c>
      <c r="M26" s="9"/>
      <c r="N26" s="31">
        <f>SUM(F26,H26,J26,L26)</f>
        <v>2254</v>
      </c>
      <c r="O26" s="9"/>
    </row>
    <row r="28" spans="3:11" ht="15">
      <c r="C28"/>
      <c r="K28" s="2"/>
    </row>
    <row r="29" ht="15">
      <c r="C29"/>
    </row>
    <row r="30" spans="3:11" ht="15">
      <c r="C30"/>
      <c r="K30" s="2"/>
    </row>
    <row r="31" spans="3:5" ht="15">
      <c r="C31"/>
      <c r="E31" s="20" t="s">
        <v>6</v>
      </c>
    </row>
    <row r="32" ht="15">
      <c r="C32"/>
    </row>
    <row r="33" ht="15">
      <c r="C33"/>
    </row>
    <row r="34" ht="15">
      <c r="C34"/>
    </row>
    <row r="35" ht="15">
      <c r="C35"/>
    </row>
    <row r="36" ht="15">
      <c r="C36"/>
    </row>
    <row r="37" ht="15">
      <c r="C37"/>
    </row>
    <row r="38" ht="15">
      <c r="C38"/>
    </row>
    <row r="39" ht="15">
      <c r="C39"/>
    </row>
    <row r="40" ht="15">
      <c r="C40"/>
    </row>
    <row r="41" ht="15">
      <c r="C41"/>
    </row>
    <row r="42" ht="15">
      <c r="C42"/>
    </row>
    <row r="43" ht="15">
      <c r="C43"/>
    </row>
    <row r="44" ht="15">
      <c r="C44"/>
    </row>
    <row r="45" ht="15">
      <c r="C45"/>
    </row>
  </sheetData>
  <sheetProtection/>
  <mergeCells count="8">
    <mergeCell ref="A1:Q1"/>
    <mergeCell ref="A2:Q2"/>
    <mergeCell ref="C19:D19"/>
    <mergeCell ref="C21:D21"/>
    <mergeCell ref="B12:B17"/>
    <mergeCell ref="B6:B11"/>
    <mergeCell ref="P6:P11"/>
    <mergeCell ref="P12:P17"/>
  </mergeCells>
  <printOptions/>
  <pageMargins left="0.37" right="0.47" top="0.35" bottom="0.36" header="0.23" footer="0.2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O31"/>
  <sheetViews>
    <sheetView zoomScale="90" zoomScaleNormal="90" zoomScalePageLayoutView="0" workbookViewId="0" topLeftCell="A1">
      <selection activeCell="A1" sqref="A1:N1"/>
    </sheetView>
  </sheetViews>
  <sheetFormatPr defaultColWidth="11.421875" defaultRowHeight="12.75"/>
  <cols>
    <col min="1" max="1" width="34.28125" style="4" bestFit="1" customWidth="1"/>
    <col min="2" max="12" width="6.7109375" style="20" customWidth="1"/>
    <col min="13" max="14" width="6.7109375" style="33" customWidth="1"/>
    <col min="15" max="20" width="6.7109375" style="0" customWidth="1"/>
  </cols>
  <sheetData>
    <row r="1" spans="1:14" ht="17.25">
      <c r="A1" s="180" t="s">
        <v>69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15">
      <c r="A2" s="181" t="s">
        <v>55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15">
      <c r="A3" s="2" t="s">
        <v>36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 t="s">
        <v>1</v>
      </c>
      <c r="M3" s="33" t="s">
        <v>24</v>
      </c>
      <c r="N3" s="34" t="s">
        <v>4</v>
      </c>
    </row>
    <row r="4" spans="1:14" s="3" customFormat="1" ht="19.5" customHeight="1">
      <c r="A4" s="13" t="str">
        <f>'Passage-Doorgang3'!C9</f>
        <v>NEIRINCK HUBERT</v>
      </c>
      <c r="B4" s="36">
        <f>'Passage-Doorgang3'!D9</f>
        <v>10</v>
      </c>
      <c r="C4" s="36">
        <f>'Passage-Doorgang3'!E9</f>
        <v>10</v>
      </c>
      <c r="D4" s="36">
        <f>'Passage-Doorgang3'!F9</f>
        <v>10</v>
      </c>
      <c r="E4" s="36">
        <f>'Passage-Doorgang3'!G9</f>
        <v>10</v>
      </c>
      <c r="F4" s="36">
        <f>'Passage-Doorgang3'!H9</f>
        <v>10</v>
      </c>
      <c r="G4" s="36">
        <f>'Passage-Doorgang3'!I9</f>
        <v>10</v>
      </c>
      <c r="H4" s="36">
        <f>'Passage-Doorgang3'!J9</f>
        <v>10</v>
      </c>
      <c r="I4" s="36">
        <f>'Passage-Doorgang3'!K9</f>
        <v>10</v>
      </c>
      <c r="J4" s="36">
        <f>'Passage-Doorgang3'!L9</f>
        <v>9</v>
      </c>
      <c r="K4" s="36">
        <f>'Passage-Doorgang3'!M9</f>
        <v>10</v>
      </c>
      <c r="L4" s="36">
        <f>'Passage-Doorgang3'!N9</f>
        <v>99</v>
      </c>
      <c r="M4" s="19" t="s">
        <v>23</v>
      </c>
      <c r="N4"/>
    </row>
    <row r="5" spans="1:14" s="3" customFormat="1" ht="19.5" customHeight="1">
      <c r="A5" s="13" t="str">
        <f>'Passage-Doorgang1'!C10</f>
        <v>OSTE NICOLAS</v>
      </c>
      <c r="B5" s="36">
        <f>'Passage-Doorgang1'!D10</f>
        <v>10</v>
      </c>
      <c r="C5" s="36">
        <f>'Passage-Doorgang1'!E10</f>
        <v>10</v>
      </c>
      <c r="D5" s="36">
        <f>'Passage-Doorgang1'!F10</f>
        <v>10</v>
      </c>
      <c r="E5" s="36">
        <f>'Passage-Doorgang1'!G10</f>
        <v>10</v>
      </c>
      <c r="F5" s="36">
        <f>'Passage-Doorgang1'!H10</f>
        <v>9</v>
      </c>
      <c r="G5" s="36">
        <f>'Passage-Doorgang1'!I10</f>
        <v>10</v>
      </c>
      <c r="H5" s="36">
        <f>'Passage-Doorgang1'!J10</f>
        <v>10</v>
      </c>
      <c r="I5" s="36">
        <f>'Passage-Doorgang1'!K10</f>
        <v>8</v>
      </c>
      <c r="J5" s="36">
        <f>'Passage-Doorgang1'!L10</f>
        <v>10</v>
      </c>
      <c r="K5" s="36">
        <f>'Passage-Doorgang1'!M10</f>
        <v>10</v>
      </c>
      <c r="L5" s="36">
        <f>'Passage-Doorgang1'!N10</f>
        <v>97</v>
      </c>
      <c r="M5" s="19" t="s">
        <v>23</v>
      </c>
      <c r="N5"/>
    </row>
    <row r="6" spans="1:14" s="3" customFormat="1" ht="19.5" customHeight="1">
      <c r="A6" s="13" t="str">
        <f>PassageDoorgang4!C11</f>
        <v>VAN DE WIELE PETER</v>
      </c>
      <c r="B6" s="36">
        <f>PassageDoorgang4!D11</f>
        <v>9</v>
      </c>
      <c r="C6" s="36">
        <f>PassageDoorgang4!E11</f>
        <v>10</v>
      </c>
      <c r="D6" s="36">
        <f>PassageDoorgang4!F11</f>
        <v>10</v>
      </c>
      <c r="E6" s="36">
        <f>PassageDoorgang4!G11</f>
        <v>10</v>
      </c>
      <c r="F6" s="36">
        <f>PassageDoorgang4!H11</f>
        <v>10</v>
      </c>
      <c r="G6" s="36">
        <f>PassageDoorgang4!I11</f>
        <v>9</v>
      </c>
      <c r="H6" s="36">
        <f>PassageDoorgang4!J11</f>
        <v>9</v>
      </c>
      <c r="I6" s="36">
        <f>PassageDoorgang4!K11</f>
        <v>10</v>
      </c>
      <c r="J6" s="36">
        <f>PassageDoorgang4!L11</f>
        <v>9</v>
      </c>
      <c r="K6" s="36">
        <f>PassageDoorgang4!M11</f>
        <v>10</v>
      </c>
      <c r="L6" s="36">
        <f>PassageDoorgang4!N11</f>
        <v>96</v>
      </c>
      <c r="M6" s="19" t="s">
        <v>23</v>
      </c>
      <c r="N6"/>
    </row>
    <row r="7" spans="1:14" s="3" customFormat="1" ht="19.5" customHeight="1">
      <c r="A7" s="13" t="str">
        <f>'Passage-Doorgang2'!C9</f>
        <v>SCHOLLAERT CARLO</v>
      </c>
      <c r="B7" s="36">
        <f>'Passage-Doorgang2'!D9</f>
        <v>10</v>
      </c>
      <c r="C7" s="36">
        <f>'Passage-Doorgang2'!E9</f>
        <v>8</v>
      </c>
      <c r="D7" s="36">
        <f>'Passage-Doorgang2'!F9</f>
        <v>10</v>
      </c>
      <c r="E7" s="36">
        <f>'Passage-Doorgang2'!G9</f>
        <v>10</v>
      </c>
      <c r="F7" s="36">
        <f>'Passage-Doorgang2'!H9</f>
        <v>9</v>
      </c>
      <c r="G7" s="36">
        <f>'Passage-Doorgang2'!I9</f>
        <v>10</v>
      </c>
      <c r="H7" s="36">
        <f>'Passage-Doorgang2'!J9</f>
        <v>10</v>
      </c>
      <c r="I7" s="36">
        <f>'Passage-Doorgang2'!K9</f>
        <v>9</v>
      </c>
      <c r="J7" s="36">
        <f>'Passage-Doorgang2'!L9</f>
        <v>9</v>
      </c>
      <c r="K7" s="36">
        <f>'Passage-Doorgang2'!M9</f>
        <v>10</v>
      </c>
      <c r="L7" s="36">
        <f>'Passage-Doorgang2'!N9</f>
        <v>95</v>
      </c>
      <c r="M7" s="19" t="s">
        <v>23</v>
      </c>
      <c r="N7"/>
    </row>
    <row r="8" spans="1:14" s="3" customFormat="1" ht="19.5" customHeight="1">
      <c r="A8" s="13" t="str">
        <f>'Passage-Doorgang2'!C11</f>
        <v>DANTINNE SYLVAIN</v>
      </c>
      <c r="B8" s="36">
        <f>'Passage-Doorgang2'!D11</f>
        <v>10</v>
      </c>
      <c r="C8" s="36">
        <f>'Passage-Doorgang2'!E11</f>
        <v>9</v>
      </c>
      <c r="D8" s="36">
        <f>'Passage-Doorgang2'!F11</f>
        <v>9</v>
      </c>
      <c r="E8" s="36">
        <f>'Passage-Doorgang2'!G11</f>
        <v>10</v>
      </c>
      <c r="F8" s="36">
        <f>'Passage-Doorgang2'!H11</f>
        <v>10</v>
      </c>
      <c r="G8" s="36">
        <f>'Passage-Doorgang2'!I11</f>
        <v>10</v>
      </c>
      <c r="H8" s="36">
        <f>'Passage-Doorgang2'!J11</f>
        <v>9</v>
      </c>
      <c r="I8" s="36">
        <f>'Passage-Doorgang2'!K11</f>
        <v>9</v>
      </c>
      <c r="J8" s="36">
        <f>'Passage-Doorgang2'!L11</f>
        <v>10</v>
      </c>
      <c r="K8" s="36">
        <f>'Passage-Doorgang2'!M11</f>
        <v>9</v>
      </c>
      <c r="L8" s="36">
        <f>'Passage-Doorgang2'!N11</f>
        <v>95</v>
      </c>
      <c r="M8" s="19" t="s">
        <v>23</v>
      </c>
      <c r="N8"/>
    </row>
    <row r="9" spans="1:14" s="3" customFormat="1" ht="19.5" customHeight="1">
      <c r="A9" s="13" t="str">
        <f>PassageDoorgang4!C9</f>
        <v>SNOECKX LUC</v>
      </c>
      <c r="B9" s="36">
        <f>PassageDoorgang4!D9</f>
        <v>8</v>
      </c>
      <c r="C9" s="36">
        <f>PassageDoorgang4!E9</f>
        <v>10</v>
      </c>
      <c r="D9" s="36">
        <f>PassageDoorgang4!F9</f>
        <v>10</v>
      </c>
      <c r="E9" s="36">
        <f>PassageDoorgang4!G9</f>
        <v>10</v>
      </c>
      <c r="F9" s="36">
        <f>PassageDoorgang4!H9</f>
        <v>9</v>
      </c>
      <c r="G9" s="36">
        <f>PassageDoorgang4!I9</f>
        <v>10</v>
      </c>
      <c r="H9" s="36">
        <f>PassageDoorgang4!J9</f>
        <v>10</v>
      </c>
      <c r="I9" s="36">
        <f>PassageDoorgang4!K9</f>
        <v>10</v>
      </c>
      <c r="J9" s="36">
        <f>PassageDoorgang4!L9</f>
        <v>8</v>
      </c>
      <c r="K9" s="36">
        <f>PassageDoorgang4!M9</f>
        <v>10</v>
      </c>
      <c r="L9" s="36">
        <f>PassageDoorgang4!N9</f>
        <v>95</v>
      </c>
      <c r="M9" s="19" t="s">
        <v>23</v>
      </c>
      <c r="N9"/>
    </row>
    <row r="10" spans="1:14" s="3" customFormat="1" ht="19.5" customHeight="1">
      <c r="A10" s="14" t="str">
        <f>'Passage-Doorgang3'!C11</f>
        <v>LEMMENS GUY</v>
      </c>
      <c r="B10" s="25">
        <f>'Passage-Doorgang3'!D11</f>
        <v>10</v>
      </c>
      <c r="C10" s="26">
        <f>'Passage-Doorgang3'!E11</f>
        <v>10</v>
      </c>
      <c r="D10" s="25">
        <f>'Passage-Doorgang3'!F11</f>
        <v>10</v>
      </c>
      <c r="E10" s="25">
        <f>'Passage-Doorgang3'!G11</f>
        <v>10</v>
      </c>
      <c r="F10" s="25">
        <f>'Passage-Doorgang3'!H11</f>
        <v>9</v>
      </c>
      <c r="G10" s="26">
        <f>'Passage-Doorgang3'!I11</f>
        <v>9</v>
      </c>
      <c r="H10" s="25">
        <f>'Passage-Doorgang3'!J11</f>
        <v>8</v>
      </c>
      <c r="I10" s="25">
        <f>'Passage-Doorgang3'!K11</f>
        <v>10</v>
      </c>
      <c r="J10" s="26">
        <f>'Passage-Doorgang3'!L11</f>
        <v>10</v>
      </c>
      <c r="K10" s="25">
        <f>'Passage-Doorgang3'!M11</f>
        <v>9</v>
      </c>
      <c r="L10" s="25">
        <f>'Passage-Doorgang3'!N11</f>
        <v>95</v>
      </c>
      <c r="M10" s="19" t="s">
        <v>23</v>
      </c>
      <c r="N10"/>
    </row>
    <row r="11" spans="1:14" s="3" customFormat="1" ht="19.5" customHeight="1">
      <c r="A11" s="14" t="str">
        <f>'Passage-Doorgang1'!C9</f>
        <v>LEEN LUC</v>
      </c>
      <c r="B11" s="25">
        <f>'Passage-Doorgang1'!D9</f>
        <v>8</v>
      </c>
      <c r="C11" s="26">
        <f>'Passage-Doorgang1'!E9</f>
        <v>10</v>
      </c>
      <c r="D11" s="25">
        <f>'Passage-Doorgang1'!F9</f>
        <v>9</v>
      </c>
      <c r="E11" s="25">
        <f>'Passage-Doorgang1'!G9</f>
        <v>9</v>
      </c>
      <c r="F11" s="25">
        <f>'Passage-Doorgang1'!H9</f>
        <v>10</v>
      </c>
      <c r="G11" s="26">
        <f>'Passage-Doorgang1'!I9</f>
        <v>9</v>
      </c>
      <c r="H11" s="25">
        <f>'Passage-Doorgang1'!J9</f>
        <v>10</v>
      </c>
      <c r="I11" s="25">
        <f>'Passage-Doorgang1'!K9</f>
        <v>10</v>
      </c>
      <c r="J11" s="26">
        <f>'Passage-Doorgang1'!L9</f>
        <v>10</v>
      </c>
      <c r="K11" s="25">
        <f>'Passage-Doorgang1'!M9</f>
        <v>9</v>
      </c>
      <c r="L11" s="25">
        <f>'Passage-Doorgang1'!N9</f>
        <v>94</v>
      </c>
      <c r="M11" s="19" t="s">
        <v>23</v>
      </c>
      <c r="N11"/>
    </row>
    <row r="12" spans="1:14" s="3" customFormat="1" ht="19.5" customHeight="1">
      <c r="A12" s="14" t="str">
        <f>'Passage-Doorgang1'!C11</f>
        <v>HOSTE JOHAN</v>
      </c>
      <c r="B12" s="25">
        <f>'Passage-Doorgang1'!D11</f>
        <v>10</v>
      </c>
      <c r="C12" s="26">
        <f>'Passage-Doorgang1'!E11</f>
        <v>9</v>
      </c>
      <c r="D12" s="25">
        <f>'Passage-Doorgang1'!F11</f>
        <v>9</v>
      </c>
      <c r="E12" s="25">
        <f>'Passage-Doorgang1'!G11</f>
        <v>9</v>
      </c>
      <c r="F12" s="25">
        <f>'Passage-Doorgang1'!H11</f>
        <v>9</v>
      </c>
      <c r="G12" s="26">
        <f>'Passage-Doorgang1'!I11</f>
        <v>9</v>
      </c>
      <c r="H12" s="25">
        <f>'Passage-Doorgang1'!J11</f>
        <v>9</v>
      </c>
      <c r="I12" s="25">
        <f>'Passage-Doorgang1'!K11</f>
        <v>10</v>
      </c>
      <c r="J12" s="26">
        <f>'Passage-Doorgang1'!L11</f>
        <v>10</v>
      </c>
      <c r="K12" s="25">
        <f>'Passage-Doorgang1'!M11</f>
        <v>10</v>
      </c>
      <c r="L12" s="25">
        <f>'Passage-Doorgang1'!N11</f>
        <v>94</v>
      </c>
      <c r="M12" s="19" t="s">
        <v>23</v>
      </c>
      <c r="N12"/>
    </row>
    <row r="13" spans="1:15" s="3" customFormat="1" ht="19.5" customHeight="1">
      <c r="A13" s="13" t="str">
        <f>'Passage-Doorgang3'!C10</f>
        <v>PALMERS JACKY</v>
      </c>
      <c r="B13" s="37">
        <f>'Passage-Doorgang3'!D10</f>
        <v>9</v>
      </c>
      <c r="C13" s="36">
        <f>'Passage-Doorgang3'!E10</f>
        <v>9</v>
      </c>
      <c r="D13" s="37">
        <f>'Passage-Doorgang3'!F10</f>
        <v>10</v>
      </c>
      <c r="E13" s="37">
        <f>'Passage-Doorgang3'!G10</f>
        <v>10</v>
      </c>
      <c r="F13" s="37">
        <f>'Passage-Doorgang3'!H10</f>
        <v>8</v>
      </c>
      <c r="G13" s="36">
        <f>'Passage-Doorgang3'!I10</f>
        <v>10</v>
      </c>
      <c r="H13" s="37">
        <f>'Passage-Doorgang3'!J10</f>
        <v>9</v>
      </c>
      <c r="I13" s="37">
        <f>'Passage-Doorgang3'!K10</f>
        <v>10</v>
      </c>
      <c r="J13" s="36">
        <f>'Passage-Doorgang3'!L10</f>
        <v>10</v>
      </c>
      <c r="K13" s="37">
        <f>'Passage-Doorgang3'!M10</f>
        <v>9</v>
      </c>
      <c r="L13" s="37">
        <f>'Passage-Doorgang3'!N10</f>
        <v>94</v>
      </c>
      <c r="M13" s="19" t="s">
        <v>23</v>
      </c>
      <c r="N13"/>
      <c r="O13" s="8">
        <f>SUM(L4:L13)</f>
        <v>954</v>
      </c>
    </row>
    <row r="14" spans="1:14" s="3" customFormat="1" ht="19.5" customHeight="1">
      <c r="A14" s="14" t="str">
        <f>PassageDoorgang4!C10</f>
        <v>COUVREUR ERIC</v>
      </c>
      <c r="B14" s="25">
        <f>PassageDoorgang4!D10</f>
        <v>9</v>
      </c>
      <c r="C14" s="26">
        <f>PassageDoorgang4!E10</f>
        <v>9</v>
      </c>
      <c r="D14" s="25">
        <f>PassageDoorgang4!F10</f>
        <v>8</v>
      </c>
      <c r="E14" s="25">
        <f>PassageDoorgang4!G10</f>
        <v>7</v>
      </c>
      <c r="F14" s="25">
        <f>PassageDoorgang4!H10</f>
        <v>10</v>
      </c>
      <c r="G14" s="26">
        <f>PassageDoorgang4!I10</f>
        <v>9</v>
      </c>
      <c r="H14" s="25">
        <f>PassageDoorgang4!J10</f>
        <v>10</v>
      </c>
      <c r="I14" s="25">
        <f>PassageDoorgang4!K10</f>
        <v>10</v>
      </c>
      <c r="J14" s="26">
        <f>PassageDoorgang4!L10</f>
        <v>10</v>
      </c>
      <c r="K14" s="25">
        <f>PassageDoorgang4!M10</f>
        <v>9</v>
      </c>
      <c r="L14" s="25">
        <f>PassageDoorgang4!N10</f>
        <v>91</v>
      </c>
      <c r="M14" s="19" t="s">
        <v>23</v>
      </c>
      <c r="N14"/>
    </row>
    <row r="15" spans="1:14" s="3" customFormat="1" ht="19.5" customHeight="1">
      <c r="A15" s="14" t="str">
        <f>'Passage-Doorgang2'!C10</f>
        <v>SNOECKX GERARD</v>
      </c>
      <c r="B15" s="25">
        <f>'Passage-Doorgang2'!D10</f>
        <v>9</v>
      </c>
      <c r="C15" s="26">
        <f>'Passage-Doorgang2'!E10</f>
        <v>7</v>
      </c>
      <c r="D15" s="25">
        <f>'Passage-Doorgang2'!F10</f>
        <v>8</v>
      </c>
      <c r="E15" s="25">
        <f>'Passage-Doorgang2'!G10</f>
        <v>9</v>
      </c>
      <c r="F15" s="25">
        <f>'Passage-Doorgang2'!H10</f>
        <v>7</v>
      </c>
      <c r="G15" s="26">
        <f>'Passage-Doorgang2'!I10</f>
        <v>10</v>
      </c>
      <c r="H15" s="25">
        <f>'Passage-Doorgang2'!J10</f>
        <v>10</v>
      </c>
      <c r="I15" s="25">
        <f>'Passage-Doorgang2'!K10</f>
        <v>9</v>
      </c>
      <c r="J15" s="26">
        <f>'Passage-Doorgang2'!L10</f>
        <v>9</v>
      </c>
      <c r="K15" s="25">
        <f>'Passage-Doorgang2'!M10</f>
        <v>8</v>
      </c>
      <c r="L15" s="25">
        <f>'Passage-Doorgang2'!N10</f>
        <v>86</v>
      </c>
      <c r="M15" s="19" t="s">
        <v>23</v>
      </c>
      <c r="N15"/>
    </row>
    <row r="16" spans="1:14" ht="15">
      <c r="A16" s="2" t="s">
        <v>36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 t="s">
        <v>1</v>
      </c>
      <c r="M16" s="33" t="s">
        <v>24</v>
      </c>
      <c r="N16" s="34" t="s">
        <v>4</v>
      </c>
    </row>
    <row r="17" spans="1:14" s="3" customFormat="1" ht="19.5" customHeight="1">
      <c r="A17" s="10" t="str">
        <f>'Passage-Doorgang3'!C6</f>
        <v>VAN DOORN FER</v>
      </c>
      <c r="B17" s="23">
        <f>'Passage-Doorgang3'!D6</f>
        <v>9</v>
      </c>
      <c r="C17" s="24">
        <f>'Passage-Doorgang3'!E6</f>
        <v>10</v>
      </c>
      <c r="D17" s="23">
        <f>'Passage-Doorgang3'!F6</f>
        <v>10</v>
      </c>
      <c r="E17" s="23">
        <f>'Passage-Doorgang3'!G6</f>
        <v>10</v>
      </c>
      <c r="F17" s="23">
        <f>'Passage-Doorgang3'!H6</f>
        <v>10</v>
      </c>
      <c r="G17" s="24">
        <f>'Passage-Doorgang3'!I6</f>
        <v>10</v>
      </c>
      <c r="H17" s="23">
        <f>'Passage-Doorgang3'!J6</f>
        <v>10</v>
      </c>
      <c r="I17" s="23">
        <f>'Passage-Doorgang3'!K6</f>
        <v>10</v>
      </c>
      <c r="J17" s="24">
        <f>'Passage-Doorgang3'!L6</f>
        <v>10</v>
      </c>
      <c r="K17" s="23">
        <f>'Passage-Doorgang3'!M6</f>
        <v>10</v>
      </c>
      <c r="L17" s="23">
        <f>'Passage-Doorgang3'!N6</f>
        <v>99</v>
      </c>
      <c r="M17" s="19" t="s">
        <v>22</v>
      </c>
      <c r="N17"/>
    </row>
    <row r="18" spans="1:14" s="3" customFormat="1" ht="19.5" customHeight="1">
      <c r="A18" s="10" t="str">
        <f>'Passage-Doorgang3'!C8</f>
        <v>WITJES GLENN</v>
      </c>
      <c r="B18" s="23">
        <f>'Passage-Doorgang3'!D8</f>
        <v>10</v>
      </c>
      <c r="C18" s="24">
        <f>'Passage-Doorgang3'!E8</f>
        <v>10</v>
      </c>
      <c r="D18" s="23">
        <f>'Passage-Doorgang3'!F8</f>
        <v>10</v>
      </c>
      <c r="E18" s="23">
        <f>'Passage-Doorgang3'!G8</f>
        <v>10</v>
      </c>
      <c r="F18" s="23">
        <f>'Passage-Doorgang3'!H8</f>
        <v>10</v>
      </c>
      <c r="G18" s="24">
        <f>'Passage-Doorgang3'!I8</f>
        <v>10</v>
      </c>
      <c r="H18" s="23">
        <f>'Passage-Doorgang3'!J8</f>
        <v>9</v>
      </c>
      <c r="I18" s="23">
        <f>'Passage-Doorgang3'!K8</f>
        <v>10</v>
      </c>
      <c r="J18" s="24">
        <f>'Passage-Doorgang3'!L8</f>
        <v>10</v>
      </c>
      <c r="K18" s="23">
        <f>'Passage-Doorgang3'!M8</f>
        <v>10</v>
      </c>
      <c r="L18" s="23">
        <f>'Passage-Doorgang3'!N8</f>
        <v>99</v>
      </c>
      <c r="M18" s="19" t="s">
        <v>22</v>
      </c>
      <c r="N18"/>
    </row>
    <row r="19" spans="1:14" s="3" customFormat="1" ht="19.5" customHeight="1">
      <c r="A19" s="10" t="str">
        <f>PassageDoorgang4!C7</f>
        <v>DUIS ELLIE</v>
      </c>
      <c r="B19" s="23">
        <f>PassageDoorgang4!D7</f>
        <v>10</v>
      </c>
      <c r="C19" s="24">
        <f>PassageDoorgang4!E7</f>
        <v>10</v>
      </c>
      <c r="D19" s="23">
        <f>PassageDoorgang4!F7</f>
        <v>10</v>
      </c>
      <c r="E19" s="23">
        <f>PassageDoorgang4!G7</f>
        <v>10</v>
      </c>
      <c r="F19" s="23">
        <f>PassageDoorgang4!H7</f>
        <v>10</v>
      </c>
      <c r="G19" s="24">
        <f>PassageDoorgang4!I7</f>
        <v>10</v>
      </c>
      <c r="H19" s="23">
        <f>PassageDoorgang4!J7</f>
        <v>10</v>
      </c>
      <c r="I19" s="23">
        <f>PassageDoorgang4!K7</f>
        <v>10</v>
      </c>
      <c r="J19" s="24">
        <f>PassageDoorgang4!L7</f>
        <v>9</v>
      </c>
      <c r="K19" s="23">
        <f>PassageDoorgang4!M7</f>
        <v>9</v>
      </c>
      <c r="L19" s="23">
        <f>PassageDoorgang4!N7</f>
        <v>98</v>
      </c>
      <c r="M19" s="19" t="s">
        <v>22</v>
      </c>
      <c r="N19"/>
    </row>
    <row r="20" spans="1:14" s="3" customFormat="1" ht="19.5" customHeight="1">
      <c r="A20" s="11" t="str">
        <f>PassageDoorgang4!C6</f>
        <v>VAN GENEIJGEN MARCO</v>
      </c>
      <c r="B20" s="27">
        <f>PassageDoorgang4!D6</f>
        <v>9</v>
      </c>
      <c r="C20" s="28">
        <f>PassageDoorgang4!E6</f>
        <v>10</v>
      </c>
      <c r="D20" s="27">
        <f>PassageDoorgang4!F6</f>
        <v>10</v>
      </c>
      <c r="E20" s="27">
        <f>PassageDoorgang4!G6</f>
        <v>10</v>
      </c>
      <c r="F20" s="27">
        <f>PassageDoorgang4!H6</f>
        <v>10</v>
      </c>
      <c r="G20" s="28">
        <f>PassageDoorgang4!I6</f>
        <v>10</v>
      </c>
      <c r="H20" s="27">
        <f>PassageDoorgang4!J6</f>
        <v>9</v>
      </c>
      <c r="I20" s="27">
        <f>PassageDoorgang4!K6</f>
        <v>10</v>
      </c>
      <c r="J20" s="28">
        <f>PassageDoorgang4!L6</f>
        <v>9</v>
      </c>
      <c r="K20" s="27">
        <f>PassageDoorgang4!M6</f>
        <v>10</v>
      </c>
      <c r="L20" s="27">
        <f>PassageDoorgang4!N6</f>
        <v>97</v>
      </c>
      <c r="M20" s="19" t="s">
        <v>22</v>
      </c>
      <c r="N20"/>
    </row>
    <row r="21" spans="1:14" s="3" customFormat="1" ht="19.5" customHeight="1">
      <c r="A21" s="12" t="str">
        <f>'Passage-Doorgang1'!C6</f>
        <v>THÜSS WIM</v>
      </c>
      <c r="B21" s="23">
        <f>'Passage-Doorgang1'!D6</f>
        <v>9</v>
      </c>
      <c r="C21" s="24">
        <f>'Passage-Doorgang1'!E6</f>
        <v>9</v>
      </c>
      <c r="D21" s="23">
        <f>'Passage-Doorgang1'!F6</f>
        <v>10</v>
      </c>
      <c r="E21" s="23">
        <f>'Passage-Doorgang1'!G6</f>
        <v>9</v>
      </c>
      <c r="F21" s="23">
        <f>'Passage-Doorgang1'!H6</f>
        <v>10</v>
      </c>
      <c r="G21" s="24">
        <f>'Passage-Doorgang1'!I6</f>
        <v>10</v>
      </c>
      <c r="H21" s="23">
        <f>'Passage-Doorgang1'!J6</f>
        <v>10</v>
      </c>
      <c r="I21" s="23">
        <f>'Passage-Doorgang1'!K6</f>
        <v>10</v>
      </c>
      <c r="J21" s="24">
        <f>'Passage-Doorgang1'!L6</f>
        <v>10</v>
      </c>
      <c r="K21" s="23">
        <f>'Passage-Doorgang1'!M6</f>
        <v>10</v>
      </c>
      <c r="L21" s="23">
        <f>'Passage-Doorgang1'!N6</f>
        <v>97</v>
      </c>
      <c r="M21" s="19" t="s">
        <v>22</v>
      </c>
      <c r="N21"/>
    </row>
    <row r="22" spans="1:14" s="3" customFormat="1" ht="19.5" customHeight="1">
      <c r="A22" s="11" t="str">
        <f>'Passage-Doorgang3'!C7</f>
        <v>DANIELS HUUB</v>
      </c>
      <c r="B22" s="27">
        <f>'Passage-Doorgang3'!D7</f>
        <v>10</v>
      </c>
      <c r="C22" s="28">
        <f>'Passage-Doorgang3'!E7</f>
        <v>8</v>
      </c>
      <c r="D22" s="27">
        <f>'Passage-Doorgang3'!F7</f>
        <v>10</v>
      </c>
      <c r="E22" s="27">
        <f>'Passage-Doorgang3'!G7</f>
        <v>10</v>
      </c>
      <c r="F22" s="27">
        <f>'Passage-Doorgang3'!H7</f>
        <v>9</v>
      </c>
      <c r="G22" s="28">
        <f>'Passage-Doorgang3'!I7</f>
        <v>9</v>
      </c>
      <c r="H22" s="27">
        <f>'Passage-Doorgang3'!J7</f>
        <v>10</v>
      </c>
      <c r="I22" s="27">
        <f>'Passage-Doorgang3'!K7</f>
        <v>10</v>
      </c>
      <c r="J22" s="28">
        <f>'Passage-Doorgang3'!L7</f>
        <v>10</v>
      </c>
      <c r="K22" s="27">
        <f>'Passage-Doorgang3'!M7</f>
        <v>10</v>
      </c>
      <c r="L22" s="27">
        <f>'Passage-Doorgang3'!N7</f>
        <v>96</v>
      </c>
      <c r="M22" s="19" t="s">
        <v>22</v>
      </c>
      <c r="N22"/>
    </row>
    <row r="23" spans="1:14" s="3" customFormat="1" ht="19.5" customHeight="1">
      <c r="A23" s="12" t="str">
        <f>'Passage-Doorgang2'!C8</f>
        <v>BONGERS HENNY</v>
      </c>
      <c r="B23" s="23">
        <f>'Passage-Doorgang2'!D8</f>
        <v>10</v>
      </c>
      <c r="C23" s="24">
        <f>'Passage-Doorgang2'!E8</f>
        <v>8</v>
      </c>
      <c r="D23" s="23">
        <f>'Passage-Doorgang2'!F8</f>
        <v>10</v>
      </c>
      <c r="E23" s="23">
        <f>'Passage-Doorgang2'!G8</f>
        <v>10</v>
      </c>
      <c r="F23" s="23">
        <f>'Passage-Doorgang2'!H8</f>
        <v>9</v>
      </c>
      <c r="G23" s="24">
        <f>'Passage-Doorgang2'!I8</f>
        <v>10</v>
      </c>
      <c r="H23" s="23">
        <f>'Passage-Doorgang2'!J8</f>
        <v>9</v>
      </c>
      <c r="I23" s="23">
        <f>'Passage-Doorgang2'!K8</f>
        <v>10</v>
      </c>
      <c r="J23" s="24">
        <f>'Passage-Doorgang2'!L8</f>
        <v>10</v>
      </c>
      <c r="K23" s="23">
        <f>'Passage-Doorgang2'!M8</f>
        <v>10</v>
      </c>
      <c r="L23" s="23">
        <f>'Passage-Doorgang2'!N8</f>
        <v>96</v>
      </c>
      <c r="M23" s="19" t="s">
        <v>22</v>
      </c>
      <c r="N23"/>
    </row>
    <row r="24" spans="1:14" s="3" customFormat="1" ht="19.5" customHeight="1">
      <c r="A24" s="12" t="str">
        <f>'Passage-Doorgang2'!C7</f>
        <v>KUSTER YVONNE</v>
      </c>
      <c r="B24" s="23">
        <f>'Passage-Doorgang2'!D7</f>
        <v>9</v>
      </c>
      <c r="C24" s="24">
        <f>'Passage-Doorgang2'!E7</f>
        <v>10</v>
      </c>
      <c r="D24" s="23">
        <f>'Passage-Doorgang2'!F7</f>
        <v>9</v>
      </c>
      <c r="E24" s="23">
        <f>'Passage-Doorgang2'!G7</f>
        <v>9</v>
      </c>
      <c r="F24" s="23">
        <f>'Passage-Doorgang2'!H7</f>
        <v>9</v>
      </c>
      <c r="G24" s="24">
        <f>'Passage-Doorgang2'!I7</f>
        <v>10</v>
      </c>
      <c r="H24" s="23">
        <f>'Passage-Doorgang2'!J7</f>
        <v>10</v>
      </c>
      <c r="I24" s="23">
        <f>'Passage-Doorgang2'!K7</f>
        <v>10</v>
      </c>
      <c r="J24" s="24">
        <f>'Passage-Doorgang2'!L7</f>
        <v>9</v>
      </c>
      <c r="K24" s="23">
        <f>'Passage-Doorgang2'!M7</f>
        <v>10</v>
      </c>
      <c r="L24" s="23">
        <f>'Passage-Doorgang2'!N7</f>
        <v>95</v>
      </c>
      <c r="M24" s="19" t="s">
        <v>22</v>
      </c>
      <c r="N24"/>
    </row>
    <row r="25" spans="1:14" s="3" customFormat="1" ht="19.5" customHeight="1">
      <c r="A25" s="17" t="str">
        <f>'Passage-Doorgang2'!C6</f>
        <v>KERSTEN TJEBBE</v>
      </c>
      <c r="B25" s="22">
        <f>'Passage-Doorgang2'!D6</f>
        <v>8</v>
      </c>
      <c r="C25" s="35">
        <f>'Passage-Doorgang2'!E6</f>
        <v>9</v>
      </c>
      <c r="D25" s="22">
        <f>'Passage-Doorgang2'!F6</f>
        <v>9</v>
      </c>
      <c r="E25" s="22">
        <f>'Passage-Doorgang2'!G6</f>
        <v>10</v>
      </c>
      <c r="F25" s="22">
        <f>'Passage-Doorgang2'!H6</f>
        <v>10</v>
      </c>
      <c r="G25" s="35">
        <f>'Passage-Doorgang2'!I6</f>
        <v>10</v>
      </c>
      <c r="H25" s="22">
        <f>'Passage-Doorgang2'!J6</f>
        <v>10</v>
      </c>
      <c r="I25" s="22">
        <f>'Passage-Doorgang2'!K6</f>
        <v>10</v>
      </c>
      <c r="J25" s="35">
        <f>'Passage-Doorgang2'!L6</f>
        <v>9</v>
      </c>
      <c r="K25" s="22">
        <f>'Passage-Doorgang2'!M6</f>
        <v>10</v>
      </c>
      <c r="L25" s="22">
        <f>'Passage-Doorgang2'!N6</f>
        <v>95</v>
      </c>
      <c r="M25" s="19" t="s">
        <v>22</v>
      </c>
      <c r="N25"/>
    </row>
    <row r="26" spans="1:15" s="3" customFormat="1" ht="19.5" customHeight="1">
      <c r="A26" s="12" t="str">
        <f>PassageDoorgang4!C8</f>
        <v>WAGNER REINHARD</v>
      </c>
      <c r="B26" s="23">
        <f>PassageDoorgang4!D8</f>
        <v>9</v>
      </c>
      <c r="C26" s="24">
        <f>PassageDoorgang4!E8</f>
        <v>10</v>
      </c>
      <c r="D26" s="23">
        <f>PassageDoorgang4!F8</f>
        <v>10</v>
      </c>
      <c r="E26" s="23">
        <f>PassageDoorgang4!G8</f>
        <v>9</v>
      </c>
      <c r="F26" s="23">
        <f>PassageDoorgang4!H8</f>
        <v>9</v>
      </c>
      <c r="G26" s="24">
        <f>PassageDoorgang4!I8</f>
        <v>10</v>
      </c>
      <c r="H26" s="23">
        <f>PassageDoorgang4!J8</f>
        <v>9</v>
      </c>
      <c r="I26" s="23">
        <f>PassageDoorgang4!K8</f>
        <v>10</v>
      </c>
      <c r="J26" s="24">
        <f>PassageDoorgang4!L8</f>
        <v>9</v>
      </c>
      <c r="K26" s="23">
        <f>PassageDoorgang4!M8</f>
        <v>9</v>
      </c>
      <c r="L26" s="23">
        <f>PassageDoorgang4!N8</f>
        <v>94</v>
      </c>
      <c r="M26" s="19" t="s">
        <v>22</v>
      </c>
      <c r="N26"/>
      <c r="O26" s="8">
        <f>SUM(L17:L26)</f>
        <v>966</v>
      </c>
    </row>
    <row r="27" spans="1:14" s="3" customFormat="1" ht="19.5" customHeight="1">
      <c r="A27" s="10" t="str">
        <f>'Passage-Doorgang1'!C7</f>
        <v>WOLTERS BART</v>
      </c>
      <c r="B27" s="23">
        <f>'Passage-Doorgang1'!D7</f>
        <v>10</v>
      </c>
      <c r="C27" s="24">
        <f>'Passage-Doorgang1'!E7</f>
        <v>10</v>
      </c>
      <c r="D27" s="23">
        <f>'Passage-Doorgang1'!F7</f>
        <v>8</v>
      </c>
      <c r="E27" s="23">
        <f>'Passage-Doorgang1'!G7</f>
        <v>10</v>
      </c>
      <c r="F27" s="23">
        <f>'Passage-Doorgang1'!H7</f>
        <v>9</v>
      </c>
      <c r="G27" s="24">
        <f>'Passage-Doorgang1'!I7</f>
        <v>10</v>
      </c>
      <c r="H27" s="23">
        <f>'Passage-Doorgang1'!J7</f>
        <v>9</v>
      </c>
      <c r="I27" s="23">
        <f>'Passage-Doorgang1'!K7</f>
        <v>9</v>
      </c>
      <c r="J27" s="24">
        <f>'Passage-Doorgang1'!L7</f>
        <v>8</v>
      </c>
      <c r="K27" s="23">
        <f>'Passage-Doorgang1'!M7</f>
        <v>10</v>
      </c>
      <c r="L27" s="23">
        <f>'Passage-Doorgang1'!N7</f>
        <v>93</v>
      </c>
      <c r="M27" s="19" t="s">
        <v>22</v>
      </c>
      <c r="N27"/>
    </row>
    <row r="28" spans="1:14" s="3" customFormat="1" ht="19.5" customHeight="1">
      <c r="A28" s="12" t="str">
        <f>'Passage-Doorgang1'!C8</f>
        <v>PEELEN DEO</v>
      </c>
      <c r="B28" s="23">
        <f>'Passage-Doorgang1'!D8</f>
        <v>10</v>
      </c>
      <c r="C28" s="23">
        <f>'Passage-Doorgang1'!E8</f>
        <v>9</v>
      </c>
      <c r="D28" s="23">
        <f>'Passage-Doorgang1'!F8</f>
        <v>9</v>
      </c>
      <c r="E28" s="23">
        <f>'Passage-Doorgang1'!G8</f>
        <v>9</v>
      </c>
      <c r="F28" s="23">
        <f>'Passage-Doorgang1'!H8</f>
        <v>9</v>
      </c>
      <c r="G28" s="23">
        <f>'Passage-Doorgang1'!I8</f>
        <v>9</v>
      </c>
      <c r="H28" s="23">
        <f>'Passage-Doorgang1'!J8</f>
        <v>6</v>
      </c>
      <c r="I28" s="23">
        <f>'Passage-Doorgang1'!K8</f>
        <v>10</v>
      </c>
      <c r="J28" s="23">
        <f>'Passage-Doorgang1'!L8</f>
        <v>10</v>
      </c>
      <c r="K28" s="23">
        <f>'Passage-Doorgang1'!M8</f>
        <v>9</v>
      </c>
      <c r="L28" s="23">
        <f>'Passage-Doorgang1'!N8</f>
        <v>90</v>
      </c>
      <c r="M28" s="19" t="s">
        <v>22</v>
      </c>
      <c r="N28"/>
    </row>
    <row r="29" ht="15">
      <c r="N29"/>
    </row>
    <row r="30" ht="15">
      <c r="N30"/>
    </row>
    <row r="31" ht="15">
      <c r="N31"/>
    </row>
  </sheetData>
  <sheetProtection/>
  <mergeCells count="2">
    <mergeCell ref="A1:N1"/>
    <mergeCell ref="A2:N2"/>
  </mergeCells>
  <printOptions/>
  <pageMargins left="0.48" right="0.42" top="0.4" bottom="0.43" header="0.27" footer="0.2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zoomScale="90" zoomScaleNormal="90" zoomScalePageLayoutView="0" workbookViewId="0" topLeftCell="A1">
      <selection activeCell="A1" sqref="A1:N1"/>
    </sheetView>
  </sheetViews>
  <sheetFormatPr defaultColWidth="11.421875" defaultRowHeight="12.75"/>
  <cols>
    <col min="1" max="1" width="36.00390625" style="4" bestFit="1" customWidth="1"/>
    <col min="2" max="12" width="6.7109375" style="20" customWidth="1"/>
    <col min="13" max="14" width="6.7109375" style="33" customWidth="1"/>
    <col min="15" max="20" width="6.7109375" style="0" customWidth="1"/>
  </cols>
  <sheetData>
    <row r="1" spans="1:14" ht="17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15">
      <c r="A2" s="181" t="s">
        <v>55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6" ht="15">
      <c r="A3" s="2" t="s">
        <v>35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 t="s">
        <v>1</v>
      </c>
      <c r="M3" s="33" t="s">
        <v>25</v>
      </c>
      <c r="N3" s="34" t="s">
        <v>4</v>
      </c>
      <c r="P3" s="33" t="s">
        <v>26</v>
      </c>
    </row>
    <row r="4" spans="1:14" s="3" customFormat="1" ht="19.5" customHeight="1">
      <c r="A4" s="16" t="str">
        <f>PassageDoorgang4!C15</f>
        <v>SCHOLLAERT CARLO</v>
      </c>
      <c r="B4" s="38">
        <f>PassageDoorgang4!D15</f>
        <v>10</v>
      </c>
      <c r="C4" s="38">
        <f>PassageDoorgang4!E15</f>
        <v>10</v>
      </c>
      <c r="D4" s="38">
        <f>PassageDoorgang4!F15</f>
        <v>9</v>
      </c>
      <c r="E4" s="38">
        <f>PassageDoorgang4!G15</f>
        <v>10</v>
      </c>
      <c r="F4" s="38">
        <f>PassageDoorgang4!H15</f>
        <v>10</v>
      </c>
      <c r="G4" s="38">
        <f>PassageDoorgang4!I15</f>
        <v>10</v>
      </c>
      <c r="H4" s="38">
        <f>PassageDoorgang4!J15</f>
        <v>10</v>
      </c>
      <c r="I4" s="38">
        <f>PassageDoorgang4!K15</f>
        <v>10</v>
      </c>
      <c r="J4" s="38">
        <f>PassageDoorgang4!L15</f>
        <v>10</v>
      </c>
      <c r="K4" s="38">
        <f>PassageDoorgang4!M15</f>
        <v>10</v>
      </c>
      <c r="L4" s="38">
        <f>PassageDoorgang4!N15</f>
        <v>99</v>
      </c>
      <c r="M4" s="19" t="s">
        <v>23</v>
      </c>
      <c r="N4"/>
    </row>
    <row r="5" spans="1:14" s="3" customFormat="1" ht="19.5" customHeight="1">
      <c r="A5" s="16" t="str">
        <f>'Passage-Doorgang3'!C17</f>
        <v>HOSTE JOHAN</v>
      </c>
      <c r="B5" s="26">
        <f>'Passage-Doorgang3'!D17</f>
        <v>10</v>
      </c>
      <c r="C5" s="26">
        <f>'Passage-Doorgang3'!E17</f>
        <v>9</v>
      </c>
      <c r="D5" s="26">
        <f>'Passage-Doorgang3'!F17</f>
        <v>9</v>
      </c>
      <c r="E5" s="26">
        <f>'Passage-Doorgang3'!G17</f>
        <v>10</v>
      </c>
      <c r="F5" s="26">
        <f>'Passage-Doorgang3'!H17</f>
        <v>10</v>
      </c>
      <c r="G5" s="26">
        <f>'Passage-Doorgang3'!I17</f>
        <v>10</v>
      </c>
      <c r="H5" s="26">
        <f>'Passage-Doorgang3'!J17</f>
        <v>10</v>
      </c>
      <c r="I5" s="26">
        <f>'Passage-Doorgang3'!K17</f>
        <v>9</v>
      </c>
      <c r="J5" s="26">
        <f>'Passage-Doorgang3'!L17</f>
        <v>10</v>
      </c>
      <c r="K5" s="26">
        <f>'Passage-Doorgang3'!M17</f>
        <v>10</v>
      </c>
      <c r="L5" s="26">
        <f>'Passage-Doorgang3'!N17</f>
        <v>97</v>
      </c>
      <c r="M5" s="19" t="s">
        <v>23</v>
      </c>
      <c r="N5"/>
    </row>
    <row r="6" spans="1:14" s="3" customFormat="1" ht="19.5" customHeight="1">
      <c r="A6" s="15" t="str">
        <f>'Passage-Doorgang2'!C17</f>
        <v>VAN DE WIELE PETER</v>
      </c>
      <c r="B6" s="38">
        <f>'Passage-Doorgang2'!D17</f>
        <v>9</v>
      </c>
      <c r="C6" s="38">
        <f>'Passage-Doorgang2'!E17</f>
        <v>10</v>
      </c>
      <c r="D6" s="38">
        <f>'Passage-Doorgang2'!F17</f>
        <v>10</v>
      </c>
      <c r="E6" s="38">
        <f>'Passage-Doorgang2'!G17</f>
        <v>10</v>
      </c>
      <c r="F6" s="38">
        <f>'Passage-Doorgang2'!H17</f>
        <v>10</v>
      </c>
      <c r="G6" s="38">
        <f>'Passage-Doorgang2'!I17</f>
        <v>10</v>
      </c>
      <c r="H6" s="38">
        <f>'Passage-Doorgang2'!J17</f>
        <v>10</v>
      </c>
      <c r="I6" s="38">
        <f>'Passage-Doorgang2'!K17</f>
        <v>9</v>
      </c>
      <c r="J6" s="38">
        <f>'Passage-Doorgang2'!L17</f>
        <v>9</v>
      </c>
      <c r="K6" s="38">
        <f>'Passage-Doorgang2'!M17</f>
        <v>10</v>
      </c>
      <c r="L6" s="38">
        <f>'Passage-Doorgang2'!N17</f>
        <v>97</v>
      </c>
      <c r="M6" s="19" t="s">
        <v>23</v>
      </c>
      <c r="N6"/>
    </row>
    <row r="7" spans="1:14" s="3" customFormat="1" ht="19.5" customHeight="1">
      <c r="A7" s="16" t="str">
        <f>'Passage-Doorgang1'!C15</f>
        <v>LANDRIEU PHILIPPE</v>
      </c>
      <c r="B7" s="26">
        <f>'Passage-Doorgang1'!D15</f>
        <v>10</v>
      </c>
      <c r="C7" s="26">
        <f>'Passage-Doorgang1'!E15</f>
        <v>10</v>
      </c>
      <c r="D7" s="26">
        <f>'Passage-Doorgang1'!F15</f>
        <v>10</v>
      </c>
      <c r="E7" s="26">
        <f>'Passage-Doorgang1'!G15</f>
        <v>9</v>
      </c>
      <c r="F7" s="26">
        <f>'Passage-Doorgang1'!H15</f>
        <v>9</v>
      </c>
      <c r="G7" s="26">
        <f>'Passage-Doorgang1'!I15</f>
        <v>10</v>
      </c>
      <c r="H7" s="26">
        <f>'Passage-Doorgang1'!J15</f>
        <v>10</v>
      </c>
      <c r="I7" s="26">
        <f>'Passage-Doorgang1'!K15</f>
        <v>10</v>
      </c>
      <c r="J7" s="26">
        <f>'Passage-Doorgang1'!L15</f>
        <v>9</v>
      </c>
      <c r="K7" s="26">
        <f>'Passage-Doorgang1'!M15</f>
        <v>10</v>
      </c>
      <c r="L7" s="26">
        <f>'Passage-Doorgang1'!N15</f>
        <v>97</v>
      </c>
      <c r="M7" s="19" t="s">
        <v>23</v>
      </c>
      <c r="N7"/>
    </row>
    <row r="8" spans="1:15" s="3" customFormat="1" ht="19.5" customHeight="1">
      <c r="A8" s="14" t="str">
        <f>'Passage-Doorgang2'!C16</f>
        <v>DEVROYE JOÊL</v>
      </c>
      <c r="B8" s="26">
        <f>'Passage-Doorgang2'!D16</f>
        <v>10</v>
      </c>
      <c r="C8" s="26">
        <f>'Passage-Doorgang2'!E16</f>
        <v>9</v>
      </c>
      <c r="D8" s="26">
        <f>'Passage-Doorgang2'!F16</f>
        <v>10</v>
      </c>
      <c r="E8" s="26">
        <f>'Passage-Doorgang2'!G16</f>
        <v>9</v>
      </c>
      <c r="F8" s="26">
        <f>'Passage-Doorgang2'!H16</f>
        <v>10</v>
      </c>
      <c r="G8" s="26">
        <f>'Passage-Doorgang2'!I16</f>
        <v>10</v>
      </c>
      <c r="H8" s="26">
        <f>'Passage-Doorgang2'!J16</f>
        <v>9</v>
      </c>
      <c r="I8" s="26">
        <f>'Passage-Doorgang2'!K16</f>
        <v>9</v>
      </c>
      <c r="J8" s="26">
        <f>'Passage-Doorgang2'!L16</f>
        <v>10</v>
      </c>
      <c r="K8" s="26">
        <f>'Passage-Doorgang2'!M16</f>
        <v>10</v>
      </c>
      <c r="L8" s="26">
        <f>'Passage-Doorgang2'!N16</f>
        <v>96</v>
      </c>
      <c r="M8" s="19" t="s">
        <v>23</v>
      </c>
      <c r="N8"/>
      <c r="O8" s="64" t="s">
        <v>6</v>
      </c>
    </row>
    <row r="9" spans="1:14" s="3" customFormat="1" ht="19.5" customHeight="1">
      <c r="A9" s="15" t="str">
        <f>'Passage-Doorgang2'!C15</f>
        <v>SNOECKX LUC</v>
      </c>
      <c r="B9" s="38">
        <f>'Passage-Doorgang2'!D15</f>
        <v>10</v>
      </c>
      <c r="C9" s="38">
        <f>'Passage-Doorgang2'!E15</f>
        <v>10</v>
      </c>
      <c r="D9" s="38">
        <f>'Passage-Doorgang2'!F15</f>
        <v>10</v>
      </c>
      <c r="E9" s="38">
        <f>'Passage-Doorgang2'!G15</f>
        <v>10</v>
      </c>
      <c r="F9" s="38">
        <f>'Passage-Doorgang2'!H15</f>
        <v>9</v>
      </c>
      <c r="G9" s="38">
        <f>'Passage-Doorgang2'!I15</f>
        <v>9</v>
      </c>
      <c r="H9" s="38">
        <f>'Passage-Doorgang2'!J15</f>
        <v>10</v>
      </c>
      <c r="I9" s="38">
        <f>'Passage-Doorgang2'!K15</f>
        <v>10</v>
      </c>
      <c r="J9" s="38">
        <f>'Passage-Doorgang2'!L15</f>
        <v>9</v>
      </c>
      <c r="K9" s="38">
        <f>'Passage-Doorgang2'!M15</f>
        <v>9</v>
      </c>
      <c r="L9" s="38">
        <f>'Passage-Doorgang2'!N15</f>
        <v>96</v>
      </c>
      <c r="M9" s="19" t="s">
        <v>23</v>
      </c>
      <c r="N9"/>
    </row>
    <row r="10" spans="1:14" s="3" customFormat="1" ht="19.5" customHeight="1">
      <c r="A10" s="14" t="str">
        <f>'Passage-Doorgang1'!C17</f>
        <v>NEIRINCK HUBERT</v>
      </c>
      <c r="B10" s="26">
        <f>'Passage-Doorgang1'!D17</f>
        <v>9</v>
      </c>
      <c r="C10" s="26">
        <f>'Passage-Doorgang1'!E17</f>
        <v>10</v>
      </c>
      <c r="D10" s="26">
        <f>'Passage-Doorgang1'!F17</f>
        <v>9</v>
      </c>
      <c r="E10" s="26">
        <f>'Passage-Doorgang1'!G17</f>
        <v>9</v>
      </c>
      <c r="F10" s="26">
        <f>'Passage-Doorgang1'!H17</f>
        <v>10</v>
      </c>
      <c r="G10" s="26">
        <f>'Passage-Doorgang1'!I17</f>
        <v>9</v>
      </c>
      <c r="H10" s="26">
        <f>'Passage-Doorgang1'!J17</f>
        <v>9</v>
      </c>
      <c r="I10" s="26">
        <f>'Passage-Doorgang1'!K17</f>
        <v>10</v>
      </c>
      <c r="J10" s="26">
        <f>'Passage-Doorgang1'!L17</f>
        <v>10</v>
      </c>
      <c r="K10" s="26">
        <f>'Passage-Doorgang1'!M17</f>
        <v>10</v>
      </c>
      <c r="L10" s="26">
        <f>'Passage-Doorgang1'!N17</f>
        <v>95</v>
      </c>
      <c r="M10" s="19" t="s">
        <v>23</v>
      </c>
      <c r="N10"/>
    </row>
    <row r="11" spans="1:14" s="3" customFormat="1" ht="19.5" customHeight="1">
      <c r="A11" s="14" t="str">
        <f>PassageDoorgang4!C16</f>
        <v>NEIRINCKX YOURI</v>
      </c>
      <c r="B11" s="26">
        <f>PassageDoorgang4!D16</f>
        <v>10</v>
      </c>
      <c r="C11" s="26">
        <f>PassageDoorgang4!E16</f>
        <v>9</v>
      </c>
      <c r="D11" s="26">
        <f>PassageDoorgang4!F16</f>
        <v>9</v>
      </c>
      <c r="E11" s="26">
        <f>PassageDoorgang4!G16</f>
        <v>10</v>
      </c>
      <c r="F11" s="26">
        <f>PassageDoorgang4!H16</f>
        <v>8</v>
      </c>
      <c r="G11" s="26">
        <f>PassageDoorgang4!I16</f>
        <v>9</v>
      </c>
      <c r="H11" s="26">
        <f>PassageDoorgang4!J16</f>
        <v>9</v>
      </c>
      <c r="I11" s="26">
        <f>PassageDoorgang4!K16</f>
        <v>10</v>
      </c>
      <c r="J11" s="26">
        <f>PassageDoorgang4!L16</f>
        <v>9</v>
      </c>
      <c r="K11" s="26">
        <f>PassageDoorgang4!M16</f>
        <v>9</v>
      </c>
      <c r="L11" s="26">
        <f>PassageDoorgang4!N16</f>
        <v>92</v>
      </c>
      <c r="M11" s="19" t="s">
        <v>23</v>
      </c>
      <c r="N11"/>
    </row>
    <row r="12" spans="1:14" s="3" customFormat="1" ht="19.5" customHeight="1">
      <c r="A12" s="14" t="str">
        <f>'Passage-Doorgang3'!C16</f>
        <v>DE CONINCK MARC</v>
      </c>
      <c r="B12" s="26">
        <f>'Passage-Doorgang3'!D16</f>
        <v>10</v>
      </c>
      <c r="C12" s="26">
        <f>'Passage-Doorgang3'!E16</f>
        <v>9</v>
      </c>
      <c r="D12" s="26">
        <f>'Passage-Doorgang3'!F16</f>
        <v>9</v>
      </c>
      <c r="E12" s="26">
        <f>'Passage-Doorgang3'!G16</f>
        <v>9</v>
      </c>
      <c r="F12" s="26">
        <f>'Passage-Doorgang3'!H16</f>
        <v>8</v>
      </c>
      <c r="G12" s="26">
        <f>'Passage-Doorgang3'!I16</f>
        <v>9</v>
      </c>
      <c r="H12" s="26">
        <f>'Passage-Doorgang3'!J16</f>
        <v>9</v>
      </c>
      <c r="I12" s="26">
        <f>'Passage-Doorgang3'!K16</f>
        <v>10</v>
      </c>
      <c r="J12" s="26">
        <f>'Passage-Doorgang3'!L16</f>
        <v>10</v>
      </c>
      <c r="K12" s="26">
        <f>'Passage-Doorgang3'!M16</f>
        <v>9</v>
      </c>
      <c r="L12" s="26">
        <f>'Passage-Doorgang3'!N16</f>
        <v>92</v>
      </c>
      <c r="M12" s="19" t="s">
        <v>23</v>
      </c>
      <c r="N12"/>
    </row>
    <row r="13" spans="1:16" s="3" customFormat="1" ht="19.5" customHeight="1">
      <c r="A13" s="14" t="str">
        <f>PassageDoorgang4!C17</f>
        <v>LANDRIEU MICHEL</v>
      </c>
      <c r="B13" s="26">
        <f>PassageDoorgang4!D17</f>
        <v>9</v>
      </c>
      <c r="C13" s="26">
        <f>PassageDoorgang4!E17</f>
        <v>10</v>
      </c>
      <c r="D13" s="26">
        <f>PassageDoorgang4!F17</f>
        <v>9</v>
      </c>
      <c r="E13" s="26">
        <f>PassageDoorgang4!G17</f>
        <v>8</v>
      </c>
      <c r="F13" s="26">
        <f>PassageDoorgang4!H17</f>
        <v>8</v>
      </c>
      <c r="G13" s="26">
        <f>PassageDoorgang4!I17</f>
        <v>8</v>
      </c>
      <c r="H13" s="26">
        <f>PassageDoorgang4!J17</f>
        <v>10</v>
      </c>
      <c r="I13" s="26">
        <f>PassageDoorgang4!K17</f>
        <v>9</v>
      </c>
      <c r="J13" s="26">
        <f>PassageDoorgang4!L17</f>
        <v>9</v>
      </c>
      <c r="K13" s="26">
        <f>PassageDoorgang4!M17</f>
        <v>10</v>
      </c>
      <c r="L13" s="26">
        <f>PassageDoorgang4!N17</f>
        <v>90</v>
      </c>
      <c r="M13" s="19" t="s">
        <v>23</v>
      </c>
      <c r="N13"/>
      <c r="O13" s="8">
        <f>SUM(L4:L13)</f>
        <v>951</v>
      </c>
      <c r="P13" s="8">
        <f>'Avec-Met diopter'!O13</f>
        <v>954</v>
      </c>
    </row>
    <row r="14" spans="1:16" s="3" customFormat="1" ht="19.5" customHeight="1">
      <c r="A14" s="14" t="str">
        <f>'Passage-Doorgang3'!C15</f>
        <v>LEEN LUC</v>
      </c>
      <c r="B14" s="26">
        <f>'Passage-Doorgang3'!D15</f>
        <v>9</v>
      </c>
      <c r="C14" s="26">
        <f>'Passage-Doorgang3'!E15</f>
        <v>10</v>
      </c>
      <c r="D14" s="26">
        <f>'Passage-Doorgang3'!F15</f>
        <v>9</v>
      </c>
      <c r="E14" s="26">
        <f>'Passage-Doorgang3'!G15</f>
        <v>8</v>
      </c>
      <c r="F14" s="26">
        <f>'Passage-Doorgang3'!H15</f>
        <v>10</v>
      </c>
      <c r="G14" s="26">
        <f>'Passage-Doorgang3'!I15</f>
        <v>10</v>
      </c>
      <c r="H14" s="26">
        <f>'Passage-Doorgang3'!J15</f>
        <v>9</v>
      </c>
      <c r="I14" s="26">
        <f>'Passage-Doorgang3'!K15</f>
        <v>7</v>
      </c>
      <c r="J14" s="26">
        <f>'Passage-Doorgang3'!L15</f>
        <v>9</v>
      </c>
      <c r="K14" s="26">
        <f>'Passage-Doorgang3'!M15</f>
        <v>8</v>
      </c>
      <c r="L14" s="26">
        <f>'Passage-Doorgang3'!N15</f>
        <v>89</v>
      </c>
      <c r="M14" s="19" t="s">
        <v>23</v>
      </c>
      <c r="N14"/>
      <c r="O14" s="8">
        <f>SUM(O13:P13)</f>
        <v>1905</v>
      </c>
      <c r="P14" s="6"/>
    </row>
    <row r="15" spans="1:14" s="3" customFormat="1" ht="19.5" customHeight="1">
      <c r="A15" s="14" t="str">
        <f>'Passage-Doorgang1'!C16</f>
        <v>PALMERS JACKY</v>
      </c>
      <c r="B15" s="26">
        <f>'Passage-Doorgang1'!D16</f>
        <v>7</v>
      </c>
      <c r="C15" s="26">
        <f>'Passage-Doorgang1'!E16</f>
        <v>8</v>
      </c>
      <c r="D15" s="26">
        <f>'Passage-Doorgang1'!F16</f>
        <v>10</v>
      </c>
      <c r="E15" s="26">
        <f>'Passage-Doorgang1'!G16</f>
        <v>7</v>
      </c>
      <c r="F15" s="26">
        <f>'Passage-Doorgang1'!H16</f>
        <v>8</v>
      </c>
      <c r="G15" s="26">
        <f>'Passage-Doorgang1'!I16</f>
        <v>10</v>
      </c>
      <c r="H15" s="26">
        <f>'Passage-Doorgang1'!J16</f>
        <v>8</v>
      </c>
      <c r="I15" s="26">
        <f>'Passage-Doorgang1'!K16</f>
        <v>8</v>
      </c>
      <c r="J15" s="26">
        <f>'Passage-Doorgang1'!L16</f>
        <v>9</v>
      </c>
      <c r="K15" s="26">
        <f>'Passage-Doorgang1'!M16</f>
        <v>8</v>
      </c>
      <c r="L15" s="26">
        <f>'Passage-Doorgang1'!N16</f>
        <v>83</v>
      </c>
      <c r="M15" s="19" t="s">
        <v>23</v>
      </c>
      <c r="N15"/>
    </row>
    <row r="16" spans="1:16" ht="15">
      <c r="A16" s="2" t="s">
        <v>35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 t="s">
        <v>1</v>
      </c>
      <c r="M16" s="33" t="s">
        <v>25</v>
      </c>
      <c r="N16" s="34" t="s">
        <v>4</v>
      </c>
      <c r="P16" s="33" t="s">
        <v>26</v>
      </c>
    </row>
    <row r="17" spans="1:14" s="3" customFormat="1" ht="19.5" customHeight="1">
      <c r="A17" s="10" t="str">
        <f>'Passage-Doorgang1'!C12</f>
        <v>KRIEGERS HANS</v>
      </c>
      <c r="B17" s="24">
        <f>'Passage-Doorgang1'!D12</f>
        <v>9</v>
      </c>
      <c r="C17" s="24">
        <f>'Passage-Doorgang1'!E12</f>
        <v>8</v>
      </c>
      <c r="D17" s="24">
        <f>'Passage-Doorgang1'!F12</f>
        <v>9</v>
      </c>
      <c r="E17" s="24">
        <f>'Passage-Doorgang1'!G12</f>
        <v>9</v>
      </c>
      <c r="F17" s="24">
        <f>'Passage-Doorgang1'!H12</f>
        <v>9</v>
      </c>
      <c r="G17" s="24">
        <f>'Passage-Doorgang1'!I12</f>
        <v>10</v>
      </c>
      <c r="H17" s="24">
        <f>'Passage-Doorgang1'!J12</f>
        <v>10</v>
      </c>
      <c r="I17" s="24">
        <f>'Passage-Doorgang1'!K12</f>
        <v>10</v>
      </c>
      <c r="J17" s="24">
        <f>'Passage-Doorgang1'!L12</f>
        <v>10</v>
      </c>
      <c r="K17" s="24">
        <f>'Passage-Doorgang1'!M12</f>
        <v>10</v>
      </c>
      <c r="L17" s="24">
        <f>'Passage-Doorgang1'!N12</f>
        <v>94</v>
      </c>
      <c r="M17" s="19" t="s">
        <v>22</v>
      </c>
      <c r="N17"/>
    </row>
    <row r="18" spans="1:14" s="3" customFormat="1" ht="19.5" customHeight="1">
      <c r="A18" s="10" t="str">
        <f>'Passage-Doorgang3'!C14</f>
        <v>WOLTERS BART</v>
      </c>
      <c r="B18" s="24">
        <f>'Passage-Doorgang3'!D14</f>
        <v>9</v>
      </c>
      <c r="C18" s="24">
        <f>'Passage-Doorgang3'!E14</f>
        <v>10</v>
      </c>
      <c r="D18" s="24">
        <f>'Passage-Doorgang3'!F14</f>
        <v>10</v>
      </c>
      <c r="E18" s="24">
        <f>'Passage-Doorgang3'!G14</f>
        <v>9</v>
      </c>
      <c r="F18" s="24">
        <f>'Passage-Doorgang3'!H14</f>
        <v>10</v>
      </c>
      <c r="G18" s="24">
        <f>'Passage-Doorgang3'!I14</f>
        <v>9</v>
      </c>
      <c r="H18" s="24">
        <f>'Passage-Doorgang3'!J14</f>
        <v>9</v>
      </c>
      <c r="I18" s="24">
        <f>'Passage-Doorgang3'!K14</f>
        <v>9</v>
      </c>
      <c r="J18" s="24">
        <f>'Passage-Doorgang3'!L14</f>
        <v>10</v>
      </c>
      <c r="K18" s="24">
        <f>'Passage-Doorgang3'!M14</f>
        <v>9</v>
      </c>
      <c r="L18" s="24">
        <f>'Passage-Doorgang3'!N14</f>
        <v>94</v>
      </c>
      <c r="M18" s="19" t="s">
        <v>22</v>
      </c>
      <c r="N18"/>
    </row>
    <row r="19" spans="1:14" s="3" customFormat="1" ht="19.5" customHeight="1">
      <c r="A19" s="10" t="str">
        <f>'Passage-Doorgang2'!C13</f>
        <v>VAN DEN BERG TJEU</v>
      </c>
      <c r="B19" s="24">
        <f>'Passage-Doorgang2'!D13</f>
        <v>8</v>
      </c>
      <c r="C19" s="24">
        <f>'Passage-Doorgang2'!E13</f>
        <v>9</v>
      </c>
      <c r="D19" s="24">
        <f>'Passage-Doorgang2'!F13</f>
        <v>9</v>
      </c>
      <c r="E19" s="24">
        <f>'Passage-Doorgang2'!G13</f>
        <v>10</v>
      </c>
      <c r="F19" s="24">
        <f>'Passage-Doorgang2'!H13</f>
        <v>9</v>
      </c>
      <c r="G19" s="24">
        <f>'Passage-Doorgang2'!I13</f>
        <v>9</v>
      </c>
      <c r="H19" s="24">
        <f>'Passage-Doorgang2'!J13</f>
        <v>10</v>
      </c>
      <c r="I19" s="24">
        <f>'Passage-Doorgang2'!K13</f>
        <v>8</v>
      </c>
      <c r="J19" s="24">
        <f>'Passage-Doorgang2'!L13</f>
        <v>10</v>
      </c>
      <c r="K19" s="24">
        <f>'Passage-Doorgang2'!M13</f>
        <v>10</v>
      </c>
      <c r="L19" s="24">
        <f>'Passage-Doorgang2'!N13</f>
        <v>92</v>
      </c>
      <c r="M19" s="19" t="s">
        <v>22</v>
      </c>
      <c r="N19"/>
    </row>
    <row r="20" spans="1:14" s="3" customFormat="1" ht="19.5" customHeight="1">
      <c r="A20" s="10" t="str">
        <f>PassageDoorgang4!C14</f>
        <v>KUSTER YVONNE</v>
      </c>
      <c r="B20" s="24">
        <f>PassageDoorgang4!D14</f>
        <v>10</v>
      </c>
      <c r="C20" s="24">
        <f>PassageDoorgang4!E14</f>
        <v>9</v>
      </c>
      <c r="D20" s="24">
        <f>PassageDoorgang4!F14</f>
        <v>9</v>
      </c>
      <c r="E20" s="24">
        <f>PassageDoorgang4!G14</f>
        <v>9</v>
      </c>
      <c r="F20" s="24">
        <f>PassageDoorgang4!H14</f>
        <v>9</v>
      </c>
      <c r="G20" s="24">
        <f>PassageDoorgang4!I14</f>
        <v>10</v>
      </c>
      <c r="H20" s="24">
        <f>PassageDoorgang4!J14</f>
        <v>8</v>
      </c>
      <c r="I20" s="24">
        <f>PassageDoorgang4!K14</f>
        <v>10</v>
      </c>
      <c r="J20" s="24">
        <f>PassageDoorgang4!L14</f>
        <v>10</v>
      </c>
      <c r="K20" s="24">
        <f>PassageDoorgang4!M14</f>
        <v>8</v>
      </c>
      <c r="L20" s="24">
        <f>PassageDoorgang4!N14</f>
        <v>92</v>
      </c>
      <c r="M20" s="19" t="s">
        <v>22</v>
      </c>
      <c r="N20"/>
    </row>
    <row r="21" spans="1:14" s="3" customFormat="1" ht="19.5" customHeight="1">
      <c r="A21" s="10" t="str">
        <f>PassageDoorgang4!C12</f>
        <v>DRIESEN COR</v>
      </c>
      <c r="B21" s="24">
        <f>PassageDoorgang4!D12</f>
        <v>9</v>
      </c>
      <c r="C21" s="24">
        <f>PassageDoorgang4!E12</f>
        <v>10</v>
      </c>
      <c r="D21" s="24">
        <f>PassageDoorgang4!F12</f>
        <v>9</v>
      </c>
      <c r="E21" s="24">
        <f>PassageDoorgang4!G12</f>
        <v>9</v>
      </c>
      <c r="F21" s="24">
        <f>PassageDoorgang4!H12</f>
        <v>10</v>
      </c>
      <c r="G21" s="24">
        <f>PassageDoorgang4!I12</f>
        <v>9</v>
      </c>
      <c r="H21" s="24">
        <f>PassageDoorgang4!J12</f>
        <v>9</v>
      </c>
      <c r="I21" s="24">
        <f>PassageDoorgang4!K12</f>
        <v>8</v>
      </c>
      <c r="J21" s="24">
        <f>PassageDoorgang4!L12</f>
        <v>9</v>
      </c>
      <c r="K21" s="24">
        <f>PassageDoorgang4!M12</f>
        <v>8</v>
      </c>
      <c r="L21" s="24">
        <f>PassageDoorgang4!N12</f>
        <v>90</v>
      </c>
      <c r="M21" s="19" t="s">
        <v>22</v>
      </c>
      <c r="N21"/>
    </row>
    <row r="22" spans="1:14" s="3" customFormat="1" ht="19.5" customHeight="1">
      <c r="A22" s="10" t="str">
        <f>'Passage-Doorgang2'!C14</f>
        <v>TIMMERMANS NICK</v>
      </c>
      <c r="B22" s="24">
        <f>'Passage-Doorgang2'!D14</f>
        <v>9</v>
      </c>
      <c r="C22" s="24">
        <f>'Passage-Doorgang2'!E14</f>
        <v>9</v>
      </c>
      <c r="D22" s="24">
        <f>'Passage-Doorgang2'!F14</f>
        <v>9</v>
      </c>
      <c r="E22" s="24">
        <f>'Passage-Doorgang2'!G14</f>
        <v>9</v>
      </c>
      <c r="F22" s="24">
        <f>'Passage-Doorgang2'!H14</f>
        <v>9</v>
      </c>
      <c r="G22" s="24">
        <f>'Passage-Doorgang2'!I14</f>
        <v>10</v>
      </c>
      <c r="H22" s="24">
        <f>'Passage-Doorgang2'!J14</f>
        <v>9</v>
      </c>
      <c r="I22" s="24">
        <f>'Passage-Doorgang2'!K14</f>
        <v>9</v>
      </c>
      <c r="J22" s="24">
        <f>'Passage-Doorgang2'!L14</f>
        <v>9</v>
      </c>
      <c r="K22" s="24">
        <f>'Passage-Doorgang2'!M14</f>
        <v>8</v>
      </c>
      <c r="L22" s="24">
        <f>'Passage-Doorgang2'!N14</f>
        <v>90</v>
      </c>
      <c r="M22" s="19" t="s">
        <v>22</v>
      </c>
      <c r="N22"/>
    </row>
    <row r="23" spans="1:14" s="3" customFormat="1" ht="19.5" customHeight="1">
      <c r="A23" s="12" t="str">
        <f>'Passage-Doorgang2'!C12</f>
        <v>WAGNER REINHARD</v>
      </c>
      <c r="B23" s="23">
        <f>'Passage-Doorgang2'!D12</f>
        <v>10</v>
      </c>
      <c r="C23" s="23">
        <f>'Passage-Doorgang2'!E12</f>
        <v>9</v>
      </c>
      <c r="D23" s="23">
        <f>'Passage-Doorgang2'!F12</f>
        <v>9</v>
      </c>
      <c r="E23" s="23">
        <f>'Passage-Doorgang2'!G12</f>
        <v>9</v>
      </c>
      <c r="F23" s="23">
        <f>'Passage-Doorgang2'!H12</f>
        <v>9</v>
      </c>
      <c r="G23" s="23">
        <f>'Passage-Doorgang2'!I12</f>
        <v>9</v>
      </c>
      <c r="H23" s="23">
        <f>'Passage-Doorgang2'!J12</f>
        <v>8</v>
      </c>
      <c r="I23" s="23">
        <f>'Passage-Doorgang2'!K12</f>
        <v>10</v>
      </c>
      <c r="J23" s="23">
        <f>'Passage-Doorgang2'!L12</f>
        <v>9</v>
      </c>
      <c r="K23" s="23">
        <f>'Passage-Doorgang2'!M12</f>
        <v>8</v>
      </c>
      <c r="L23" s="23">
        <f>'Passage-Doorgang2'!N12</f>
        <v>90</v>
      </c>
      <c r="M23" s="19" t="s">
        <v>22</v>
      </c>
      <c r="N23"/>
    </row>
    <row r="24" spans="1:14" s="3" customFormat="1" ht="19.5" customHeight="1">
      <c r="A24" s="12" t="str">
        <f>'Passage-Doorgang3'!C13</f>
        <v>PEELEN DEO</v>
      </c>
      <c r="B24" s="23">
        <f>'Passage-Doorgang3'!D13</f>
        <v>9</v>
      </c>
      <c r="C24" s="23">
        <f>'Passage-Doorgang3'!E13</f>
        <v>8</v>
      </c>
      <c r="D24" s="23">
        <f>'Passage-Doorgang3'!F13</f>
        <v>9</v>
      </c>
      <c r="E24" s="23">
        <f>'Passage-Doorgang3'!G13</f>
        <v>9</v>
      </c>
      <c r="F24" s="23">
        <f>'Passage-Doorgang3'!H13</f>
        <v>10</v>
      </c>
      <c r="G24" s="23">
        <f>'Passage-Doorgang3'!I13</f>
        <v>7</v>
      </c>
      <c r="H24" s="23">
        <f>'Passage-Doorgang3'!J13</f>
        <v>9</v>
      </c>
      <c r="I24" s="23">
        <f>'Passage-Doorgang3'!K13</f>
        <v>9</v>
      </c>
      <c r="J24" s="23">
        <f>'Passage-Doorgang3'!L13</f>
        <v>9</v>
      </c>
      <c r="K24" s="23">
        <f>'Passage-Doorgang3'!M13</f>
        <v>10</v>
      </c>
      <c r="L24" s="23">
        <f>'Passage-Doorgang3'!N13</f>
        <v>89</v>
      </c>
      <c r="M24" s="19" t="s">
        <v>22</v>
      </c>
      <c r="N24"/>
    </row>
    <row r="25" spans="1:16" s="3" customFormat="1" ht="19.5" customHeight="1">
      <c r="A25" s="12" t="str">
        <f>'Passage-Doorgang1'!C13</f>
        <v>WILLEMSEN MARTIN</v>
      </c>
      <c r="B25" s="23">
        <f>'Passage-Doorgang1'!D13</f>
        <v>9</v>
      </c>
      <c r="C25" s="23">
        <f>'Passage-Doorgang1'!E13</f>
        <v>10</v>
      </c>
      <c r="D25" s="23">
        <f>'Passage-Doorgang1'!F13</f>
        <v>8</v>
      </c>
      <c r="E25" s="23">
        <f>'Passage-Doorgang1'!G13</f>
        <v>10</v>
      </c>
      <c r="F25" s="23">
        <f>'Passage-Doorgang1'!H13</f>
        <v>9</v>
      </c>
      <c r="G25" s="23">
        <f>'Passage-Doorgang1'!I13</f>
        <v>10</v>
      </c>
      <c r="H25" s="23">
        <f>'Passage-Doorgang1'!J13</f>
        <v>8</v>
      </c>
      <c r="I25" s="23">
        <f>'Passage-Doorgang1'!K13</f>
        <v>8</v>
      </c>
      <c r="J25" s="23">
        <f>'Passage-Doorgang1'!L13</f>
        <v>9</v>
      </c>
      <c r="K25" s="23">
        <f>'Passage-Doorgang1'!M13</f>
        <v>8</v>
      </c>
      <c r="L25" s="23">
        <f>'Passage-Doorgang1'!N13</f>
        <v>89</v>
      </c>
      <c r="M25" s="19" t="s">
        <v>22</v>
      </c>
      <c r="N25"/>
      <c r="O25" s="8">
        <f>SUM(O24:P24)</f>
        <v>0</v>
      </c>
      <c r="P25" s="8"/>
    </row>
    <row r="26" spans="1:16" s="3" customFormat="1" ht="19.5" customHeight="1">
      <c r="A26" s="12" t="str">
        <f>'Passage-Doorgang1'!C14</f>
        <v>VAN GENEIJGEN MARCO</v>
      </c>
      <c r="B26" s="23">
        <f>'Passage-Doorgang1'!D14</f>
        <v>9</v>
      </c>
      <c r="C26" s="23">
        <f>'Passage-Doorgang1'!E14</f>
        <v>10</v>
      </c>
      <c r="D26" s="23">
        <f>'Passage-Doorgang1'!F14</f>
        <v>7</v>
      </c>
      <c r="E26" s="23">
        <f>'Passage-Doorgang1'!G14</f>
        <v>7</v>
      </c>
      <c r="F26" s="23">
        <f>'Passage-Doorgang1'!H14</f>
        <v>10</v>
      </c>
      <c r="G26" s="23">
        <f>'Passage-Doorgang1'!I14</f>
        <v>10</v>
      </c>
      <c r="H26" s="23">
        <f>'Passage-Doorgang1'!J14</f>
        <v>8</v>
      </c>
      <c r="I26" s="23">
        <f>'Passage-Doorgang1'!K14</f>
        <v>9</v>
      </c>
      <c r="J26" s="23">
        <f>'Passage-Doorgang1'!L14</f>
        <v>9</v>
      </c>
      <c r="K26" s="23">
        <f>'Passage-Doorgang1'!M14</f>
        <v>7</v>
      </c>
      <c r="L26" s="23">
        <f>'Passage-Doorgang1'!N14</f>
        <v>86</v>
      </c>
      <c r="M26" s="19" t="s">
        <v>22</v>
      </c>
      <c r="N26"/>
      <c r="O26" s="8">
        <f>SUM(L17:L26)</f>
        <v>906</v>
      </c>
      <c r="P26" s="8">
        <f>'Avec-Met diopter'!O26</f>
        <v>966</v>
      </c>
    </row>
    <row r="27" spans="1:14" s="3" customFormat="1" ht="19.5" customHeight="1">
      <c r="A27" s="12" t="str">
        <f>'Passage-Doorgang3'!C12</f>
        <v>THÜSS WIM</v>
      </c>
      <c r="B27" s="23">
        <f>'Passage-Doorgang3'!D12</f>
        <v>9</v>
      </c>
      <c r="C27" s="23">
        <f>'Passage-Doorgang3'!E12</f>
        <v>8</v>
      </c>
      <c r="D27" s="23">
        <f>'Passage-Doorgang3'!F12</f>
        <v>8</v>
      </c>
      <c r="E27" s="23">
        <f>'Passage-Doorgang3'!G12</f>
        <v>8</v>
      </c>
      <c r="F27" s="23">
        <f>'Passage-Doorgang3'!H12</f>
        <v>7</v>
      </c>
      <c r="G27" s="23">
        <f>'Passage-Doorgang3'!I12</f>
        <v>9</v>
      </c>
      <c r="H27" s="23">
        <f>'Passage-Doorgang3'!J12</f>
        <v>8</v>
      </c>
      <c r="I27" s="23">
        <f>'Passage-Doorgang3'!K12</f>
        <v>10</v>
      </c>
      <c r="J27" s="23">
        <f>'Passage-Doorgang3'!L12</f>
        <v>9</v>
      </c>
      <c r="K27" s="23">
        <f>'Passage-Doorgang3'!M12</f>
        <v>8</v>
      </c>
      <c r="L27" s="23">
        <f>'Passage-Doorgang3'!N12</f>
        <v>84</v>
      </c>
      <c r="M27" s="19" t="s">
        <v>22</v>
      </c>
      <c r="N27"/>
    </row>
    <row r="28" spans="1:14" s="3" customFormat="1" ht="19.5" customHeight="1">
      <c r="A28" s="12" t="str">
        <f>PassageDoorgang4!C13</f>
        <v>TIMMERMANS TWAN</v>
      </c>
      <c r="B28" s="23">
        <f>PassageDoorgang4!D13</f>
        <v>8</v>
      </c>
      <c r="C28" s="23">
        <f>PassageDoorgang4!E13</f>
        <v>7</v>
      </c>
      <c r="D28" s="23">
        <f>PassageDoorgang4!F13</f>
        <v>9</v>
      </c>
      <c r="E28" s="23">
        <f>PassageDoorgang4!G13</f>
        <v>6</v>
      </c>
      <c r="F28" s="23">
        <f>PassageDoorgang4!H13</f>
        <v>10</v>
      </c>
      <c r="G28" s="23">
        <f>PassageDoorgang4!I13</f>
        <v>9</v>
      </c>
      <c r="H28" s="23">
        <f>PassageDoorgang4!J13</f>
        <v>10</v>
      </c>
      <c r="I28" s="23">
        <f>PassageDoorgang4!K13</f>
        <v>8</v>
      </c>
      <c r="J28" s="23">
        <f>PassageDoorgang4!L13</f>
        <v>9</v>
      </c>
      <c r="K28" s="23">
        <f>PassageDoorgang4!M13</f>
        <v>6</v>
      </c>
      <c r="L28" s="23">
        <f>PassageDoorgang4!N13</f>
        <v>82</v>
      </c>
      <c r="M28" s="19" t="s">
        <v>22</v>
      </c>
      <c r="N28"/>
    </row>
    <row r="29" ht="15">
      <c r="N29"/>
    </row>
    <row r="30" ht="15">
      <c r="N30"/>
    </row>
  </sheetData>
  <sheetProtection/>
  <mergeCells count="2">
    <mergeCell ref="A1:N1"/>
    <mergeCell ref="A2:N2"/>
  </mergeCells>
  <printOptions/>
  <pageMargins left="0.55" right="0.58" top="0.35" bottom="0.36" header="0.25" footer="0.2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W45"/>
  <sheetViews>
    <sheetView zoomScale="105" zoomScaleNormal="105" zoomScalePageLayoutView="0" workbookViewId="0" topLeftCell="A1">
      <selection activeCell="B3" sqref="B3:S3"/>
    </sheetView>
  </sheetViews>
  <sheetFormatPr defaultColWidth="11.421875" defaultRowHeight="12.75"/>
  <cols>
    <col min="1" max="1" width="6.8515625" style="0" customWidth="1"/>
    <col min="2" max="2" width="32.140625" style="4" customWidth="1"/>
    <col min="3" max="12" width="6.7109375" style="20" customWidth="1"/>
    <col min="13" max="13" width="8.140625" style="20" bestFit="1" customWidth="1"/>
    <col min="14" max="14" width="2.421875" style="33" customWidth="1"/>
    <col min="15" max="17" width="6.7109375" style="20" customWidth="1"/>
    <col min="18" max="18" width="2.140625" style="33" customWidth="1"/>
    <col min="19" max="19" width="8.421875" style="45" bestFit="1" customWidth="1"/>
    <col min="20" max="20" width="6.7109375" style="0" customWidth="1"/>
  </cols>
  <sheetData>
    <row r="3" spans="2:19" ht="17.25">
      <c r="B3" s="169" t="s">
        <v>67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2:19" ht="15">
      <c r="B4" s="171" t="s">
        <v>54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0"/>
      <c r="R4" s="170"/>
      <c r="S4" s="170"/>
    </row>
    <row r="5" spans="2:1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S5" s="47" t="s">
        <v>19</v>
      </c>
    </row>
    <row r="6" spans="2:19" ht="15">
      <c r="B6" s="46" t="s">
        <v>20</v>
      </c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6">
        <v>6</v>
      </c>
      <c r="I6" s="74">
        <v>7</v>
      </c>
      <c r="J6" s="46">
        <v>8</v>
      </c>
      <c r="K6" s="46">
        <v>9</v>
      </c>
      <c r="L6" s="46">
        <v>10</v>
      </c>
      <c r="M6" s="46" t="s">
        <v>17</v>
      </c>
      <c r="O6" s="183" t="s">
        <v>7</v>
      </c>
      <c r="P6" s="183"/>
      <c r="Q6" s="183"/>
      <c r="S6" s="48" t="s">
        <v>5</v>
      </c>
    </row>
    <row r="7" spans="1:19" s="3" customFormat="1" ht="21.75" customHeight="1">
      <c r="A7" s="152">
        <v>1</v>
      </c>
      <c r="B7" s="154" t="s">
        <v>46</v>
      </c>
      <c r="C7" s="70">
        <v>10</v>
      </c>
      <c r="D7" s="50">
        <v>10</v>
      </c>
      <c r="E7" s="50">
        <v>10</v>
      </c>
      <c r="F7" s="50">
        <v>10</v>
      </c>
      <c r="G7" s="50">
        <v>10</v>
      </c>
      <c r="H7" s="50">
        <v>10</v>
      </c>
      <c r="I7" s="50">
        <v>10</v>
      </c>
      <c r="J7" s="50">
        <v>10</v>
      </c>
      <c r="K7" s="50">
        <v>10</v>
      </c>
      <c r="L7" s="51">
        <v>10</v>
      </c>
      <c r="M7" s="107">
        <f aca="true" t="shared" si="0" ref="M7:M12">SUM(C7,D7,E7,F7,G7,H7,I7,J7,K7,L7)</f>
        <v>100</v>
      </c>
      <c r="N7" s="19"/>
      <c r="O7" s="49"/>
      <c r="P7" s="70"/>
      <c r="Q7" s="51"/>
      <c r="R7" s="41"/>
      <c r="S7" s="42"/>
    </row>
    <row r="8" spans="1:19" s="3" customFormat="1" ht="21.75" customHeight="1">
      <c r="A8" s="152">
        <v>2</v>
      </c>
      <c r="B8" s="155" t="s">
        <v>82</v>
      </c>
      <c r="C8" s="71">
        <v>9</v>
      </c>
      <c r="D8" s="39">
        <v>8</v>
      </c>
      <c r="E8" s="39">
        <v>8</v>
      </c>
      <c r="F8" s="39">
        <v>9</v>
      </c>
      <c r="G8" s="39">
        <v>8</v>
      </c>
      <c r="H8" s="39">
        <v>10</v>
      </c>
      <c r="I8" s="39">
        <v>8</v>
      </c>
      <c r="J8" s="39">
        <v>10</v>
      </c>
      <c r="K8" s="39">
        <v>9</v>
      </c>
      <c r="L8" s="40">
        <v>10</v>
      </c>
      <c r="M8" s="83">
        <f t="shared" si="0"/>
        <v>89</v>
      </c>
      <c r="N8" s="19"/>
      <c r="O8" s="52"/>
      <c r="P8" s="71"/>
      <c r="Q8" s="40"/>
      <c r="R8" s="41"/>
      <c r="S8" s="43"/>
    </row>
    <row r="9" spans="1:19" s="3" customFormat="1" ht="21.75" customHeight="1">
      <c r="A9" s="152">
        <v>3</v>
      </c>
      <c r="B9" s="155" t="s">
        <v>84</v>
      </c>
      <c r="C9" s="71">
        <v>10</v>
      </c>
      <c r="D9" s="39">
        <v>10</v>
      </c>
      <c r="E9" s="39">
        <v>10</v>
      </c>
      <c r="F9" s="39">
        <v>9</v>
      </c>
      <c r="G9" s="39">
        <v>10</v>
      </c>
      <c r="H9" s="39">
        <v>8</v>
      </c>
      <c r="I9" s="39">
        <v>8</v>
      </c>
      <c r="J9" s="39">
        <v>10</v>
      </c>
      <c r="K9" s="39">
        <v>10</v>
      </c>
      <c r="L9" s="40">
        <v>10</v>
      </c>
      <c r="M9" s="86">
        <f t="shared" si="0"/>
        <v>95</v>
      </c>
      <c r="N9" s="19"/>
      <c r="O9" s="52"/>
      <c r="P9" s="71"/>
      <c r="Q9" s="40"/>
      <c r="R9" s="41"/>
      <c r="S9" s="43"/>
    </row>
    <row r="10" spans="2:19" s="3" customFormat="1" ht="21.75" customHeight="1">
      <c r="B10" s="129"/>
      <c r="C10" s="72"/>
      <c r="D10" s="75"/>
      <c r="E10" s="75"/>
      <c r="F10" s="75"/>
      <c r="G10" s="75"/>
      <c r="H10" s="75"/>
      <c r="I10" s="75"/>
      <c r="J10" s="75"/>
      <c r="K10" s="75"/>
      <c r="L10" s="65"/>
      <c r="M10" s="40">
        <f t="shared" si="0"/>
        <v>0</v>
      </c>
      <c r="N10" s="19"/>
      <c r="O10" s="52"/>
      <c r="P10" s="71"/>
      <c r="Q10" s="40"/>
      <c r="R10" s="41"/>
      <c r="S10" s="43"/>
    </row>
    <row r="11" spans="1:19" s="3" customFormat="1" ht="21.75" customHeight="1">
      <c r="A11" s="152">
        <v>5</v>
      </c>
      <c r="B11" s="130" t="s">
        <v>65</v>
      </c>
      <c r="C11" s="71">
        <v>10</v>
      </c>
      <c r="D11" s="39">
        <v>9</v>
      </c>
      <c r="E11" s="39">
        <v>10</v>
      </c>
      <c r="F11" s="39">
        <v>9</v>
      </c>
      <c r="G11" s="39">
        <v>9</v>
      </c>
      <c r="H11" s="39">
        <v>10</v>
      </c>
      <c r="I11" s="39">
        <v>9</v>
      </c>
      <c r="J11" s="39">
        <v>10</v>
      </c>
      <c r="K11" s="39">
        <v>9</v>
      </c>
      <c r="L11" s="40">
        <v>8</v>
      </c>
      <c r="M11" s="40">
        <f t="shared" si="0"/>
        <v>93</v>
      </c>
      <c r="N11" s="19"/>
      <c r="O11" s="52"/>
      <c r="P11" s="71"/>
      <c r="Q11" s="40"/>
      <c r="R11" s="41"/>
      <c r="S11" s="43"/>
    </row>
    <row r="12" spans="1:19" s="3" customFormat="1" ht="21.75" customHeight="1">
      <c r="A12" s="152">
        <v>6</v>
      </c>
      <c r="B12" s="129" t="s">
        <v>60</v>
      </c>
      <c r="C12" s="77">
        <v>10</v>
      </c>
      <c r="D12" s="77">
        <v>9</v>
      </c>
      <c r="E12" s="77">
        <v>10</v>
      </c>
      <c r="F12" s="77">
        <v>9</v>
      </c>
      <c r="G12" s="77">
        <v>9</v>
      </c>
      <c r="H12" s="77">
        <v>10</v>
      </c>
      <c r="I12" s="77">
        <v>9</v>
      </c>
      <c r="J12" s="77">
        <v>10</v>
      </c>
      <c r="K12" s="77">
        <v>10</v>
      </c>
      <c r="L12" s="87">
        <v>10</v>
      </c>
      <c r="M12" s="40">
        <f t="shared" si="0"/>
        <v>96</v>
      </c>
      <c r="N12" s="19"/>
      <c r="O12" s="52"/>
      <c r="P12" s="71"/>
      <c r="Q12" s="40"/>
      <c r="R12" s="41"/>
      <c r="S12" s="43"/>
    </row>
    <row r="13" spans="2:19" s="3" customFormat="1" ht="21.75" customHeight="1">
      <c r="B13" s="67"/>
      <c r="C13" s="68"/>
      <c r="D13" s="68"/>
      <c r="E13" s="9"/>
      <c r="F13" s="81"/>
      <c r="G13" s="81"/>
      <c r="H13" s="81"/>
      <c r="I13" s="9"/>
      <c r="J13" s="68"/>
      <c r="K13" s="68"/>
      <c r="L13" s="68"/>
      <c r="M13" s="68"/>
      <c r="N13" s="19"/>
      <c r="O13" s="9"/>
      <c r="P13" s="9"/>
      <c r="Q13" s="9"/>
      <c r="R13" s="19"/>
      <c r="S13" s="44"/>
    </row>
    <row r="14" spans="2:19" s="3" customFormat="1" ht="21.75" customHeight="1">
      <c r="B14" s="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9"/>
      <c r="O14" s="9"/>
      <c r="P14" s="9"/>
      <c r="Q14" s="9"/>
      <c r="R14" s="19"/>
      <c r="S14" s="18" t="s">
        <v>19</v>
      </c>
    </row>
    <row r="15" spans="2:23" ht="15">
      <c r="B15" s="46" t="s">
        <v>21</v>
      </c>
      <c r="C15" s="46">
        <v>1</v>
      </c>
      <c r="D15" s="46">
        <v>2</v>
      </c>
      <c r="E15" s="74">
        <v>3</v>
      </c>
      <c r="F15" s="46">
        <v>4</v>
      </c>
      <c r="G15" s="46">
        <v>5</v>
      </c>
      <c r="H15" s="46">
        <v>6</v>
      </c>
      <c r="I15" s="74">
        <v>7</v>
      </c>
      <c r="J15" s="74">
        <v>8</v>
      </c>
      <c r="K15" s="46">
        <v>9</v>
      </c>
      <c r="L15" s="46">
        <v>10</v>
      </c>
      <c r="M15" s="46" t="s">
        <v>17</v>
      </c>
      <c r="O15" s="183" t="s">
        <v>7</v>
      </c>
      <c r="P15" s="183"/>
      <c r="Q15" s="183"/>
      <c r="R15" s="34"/>
      <c r="S15" s="48" t="s">
        <v>5</v>
      </c>
      <c r="W15" s="94"/>
    </row>
    <row r="16" spans="1:19" s="3" customFormat="1" ht="21.75" customHeight="1">
      <c r="A16" s="3">
        <v>7</v>
      </c>
      <c r="B16" s="96" t="s">
        <v>49</v>
      </c>
      <c r="C16" s="49">
        <v>10</v>
      </c>
      <c r="D16" s="50">
        <v>10</v>
      </c>
      <c r="E16" s="39">
        <v>9</v>
      </c>
      <c r="F16" s="50">
        <v>9</v>
      </c>
      <c r="G16" s="50">
        <v>9</v>
      </c>
      <c r="H16" s="50">
        <v>9</v>
      </c>
      <c r="I16" s="39">
        <v>9</v>
      </c>
      <c r="J16" s="39">
        <v>10</v>
      </c>
      <c r="K16" s="50">
        <v>10</v>
      </c>
      <c r="L16" s="51">
        <v>9</v>
      </c>
      <c r="M16" s="40">
        <f aca="true" t="shared" si="1" ref="M16:M21">SUM(C16,D16,E16,F16,G16,H16,I16,J16,K16,L16)</f>
        <v>94</v>
      </c>
      <c r="N16" s="105"/>
      <c r="O16" s="108"/>
      <c r="P16" s="77"/>
      <c r="Q16" s="51"/>
      <c r="R16" s="41"/>
      <c r="S16" s="42"/>
    </row>
    <row r="17" spans="1:19" s="3" customFormat="1" ht="21.75" customHeight="1">
      <c r="A17" s="3">
        <v>8</v>
      </c>
      <c r="B17" s="97"/>
      <c r="C17" s="109"/>
      <c r="D17" s="39"/>
      <c r="E17" s="39"/>
      <c r="F17" s="39"/>
      <c r="G17" s="39"/>
      <c r="H17" s="39"/>
      <c r="I17" s="39"/>
      <c r="J17" s="39"/>
      <c r="K17" s="39"/>
      <c r="L17" s="112"/>
      <c r="M17" s="83">
        <f t="shared" si="1"/>
        <v>0</v>
      </c>
      <c r="N17" s="106"/>
      <c r="O17" s="52"/>
      <c r="P17" s="71"/>
      <c r="Q17" s="40"/>
      <c r="R17" s="41"/>
      <c r="S17" s="43"/>
    </row>
    <row r="18" spans="1:19" s="3" customFormat="1" ht="21.75" customHeight="1">
      <c r="A18" s="3">
        <v>9</v>
      </c>
      <c r="B18" s="97"/>
      <c r="C18" s="52"/>
      <c r="D18" s="76"/>
      <c r="E18" s="76"/>
      <c r="F18" s="76"/>
      <c r="G18" s="76"/>
      <c r="H18" s="76"/>
      <c r="I18" s="76"/>
      <c r="J18" s="76"/>
      <c r="K18" s="76"/>
      <c r="L18" s="104"/>
      <c r="M18" s="40">
        <f t="shared" si="1"/>
        <v>0</v>
      </c>
      <c r="N18" s="106"/>
      <c r="O18" s="52"/>
      <c r="P18" s="71"/>
      <c r="Q18" s="40"/>
      <c r="R18" s="41"/>
      <c r="S18" s="43"/>
    </row>
    <row r="19" spans="1:19" s="3" customFormat="1" ht="21.75" customHeight="1">
      <c r="A19" s="152">
        <v>10</v>
      </c>
      <c r="B19" s="156" t="s">
        <v>52</v>
      </c>
      <c r="C19" s="71">
        <v>10</v>
      </c>
      <c r="D19" s="39">
        <v>10</v>
      </c>
      <c r="E19" s="39">
        <v>10</v>
      </c>
      <c r="F19" s="39">
        <v>10</v>
      </c>
      <c r="G19" s="39">
        <v>9</v>
      </c>
      <c r="H19" s="39">
        <v>10</v>
      </c>
      <c r="I19" s="39">
        <v>10</v>
      </c>
      <c r="J19" s="39">
        <v>9</v>
      </c>
      <c r="K19" s="39">
        <v>10</v>
      </c>
      <c r="L19" s="40">
        <v>9</v>
      </c>
      <c r="M19" s="40">
        <f t="shared" si="1"/>
        <v>97</v>
      </c>
      <c r="N19" s="106"/>
      <c r="O19" s="52"/>
      <c r="P19" s="71"/>
      <c r="Q19" s="40"/>
      <c r="R19" s="41"/>
      <c r="S19" s="43"/>
    </row>
    <row r="20" spans="1:19" s="3" customFormat="1" ht="21.75" customHeight="1">
      <c r="A20" s="152">
        <v>11</v>
      </c>
      <c r="B20" s="157" t="s">
        <v>48</v>
      </c>
      <c r="C20" s="77">
        <v>10</v>
      </c>
      <c r="D20" s="76">
        <v>10</v>
      </c>
      <c r="E20" s="76">
        <v>10</v>
      </c>
      <c r="F20" s="76">
        <v>10</v>
      </c>
      <c r="G20" s="76">
        <v>9</v>
      </c>
      <c r="H20" s="76">
        <v>10</v>
      </c>
      <c r="I20" s="76">
        <v>10</v>
      </c>
      <c r="J20" s="76">
        <v>10</v>
      </c>
      <c r="K20" s="76">
        <v>10</v>
      </c>
      <c r="L20" s="104">
        <v>9</v>
      </c>
      <c r="M20" s="40">
        <f t="shared" si="1"/>
        <v>98</v>
      </c>
      <c r="N20" s="106"/>
      <c r="O20" s="52"/>
      <c r="P20" s="71"/>
      <c r="Q20" s="40"/>
      <c r="R20" s="41"/>
      <c r="S20" s="43"/>
    </row>
    <row r="21" spans="1:19" s="3" customFormat="1" ht="21.75" customHeight="1">
      <c r="A21" s="152">
        <v>12</v>
      </c>
      <c r="B21" s="158" t="s">
        <v>50</v>
      </c>
      <c r="C21" s="95">
        <v>10</v>
      </c>
      <c r="D21" s="79">
        <v>9</v>
      </c>
      <c r="E21" s="79">
        <v>10</v>
      </c>
      <c r="F21" s="79">
        <v>9</v>
      </c>
      <c r="G21" s="79">
        <v>9</v>
      </c>
      <c r="H21" s="79">
        <v>10</v>
      </c>
      <c r="I21" s="79">
        <v>9</v>
      </c>
      <c r="J21" s="79">
        <v>9</v>
      </c>
      <c r="K21" s="79">
        <v>10</v>
      </c>
      <c r="L21" s="66">
        <v>10</v>
      </c>
      <c r="M21" s="85">
        <f t="shared" si="1"/>
        <v>95</v>
      </c>
      <c r="N21" s="106"/>
      <c r="O21" s="113"/>
      <c r="P21" s="95"/>
      <c r="Q21" s="66"/>
      <c r="R21" s="41"/>
      <c r="S21" s="43"/>
    </row>
    <row r="22" spans="2:19" s="3" customFormat="1" ht="21.75" customHeight="1">
      <c r="B22" s="153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41"/>
      <c r="O22" s="81"/>
      <c r="P22" s="81"/>
      <c r="Q22" s="81"/>
      <c r="R22" s="41"/>
      <c r="S22" s="114"/>
    </row>
    <row r="23" spans="2:19" s="3" customFormat="1" ht="21.75" customHeight="1">
      <c r="B23" s="11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41"/>
      <c r="O23" s="81"/>
      <c r="P23" s="81"/>
      <c r="Q23" s="81"/>
      <c r="R23" s="41"/>
      <c r="S23" s="114"/>
    </row>
    <row r="24" spans="2:19" s="3" customFormat="1" ht="21.75" customHeight="1">
      <c r="B24" s="11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41"/>
      <c r="O24" s="81"/>
      <c r="P24" s="81"/>
      <c r="Q24" s="81"/>
      <c r="R24" s="41"/>
      <c r="S24" s="114"/>
    </row>
    <row r="25" spans="2:13" ht="15">
      <c r="B25" s="80"/>
      <c r="C25" s="69"/>
      <c r="D25" s="69"/>
      <c r="G25" s="69"/>
      <c r="H25" s="69"/>
      <c r="I25" s="69"/>
      <c r="J25" s="69"/>
      <c r="L25" s="69"/>
      <c r="M25" s="69"/>
    </row>
    <row r="27" spans="2:17" ht="21">
      <c r="B27" s="182" t="s">
        <v>7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</row>
    <row r="29" spans="2:13" ht="21.75" customHeight="1">
      <c r="B29" s="46" t="s">
        <v>20</v>
      </c>
      <c r="C29" s="46">
        <v>1</v>
      </c>
      <c r="D29" s="46">
        <v>2</v>
      </c>
      <c r="E29" s="46">
        <v>3</v>
      </c>
      <c r="F29" s="46">
        <v>4</v>
      </c>
      <c r="G29" s="46">
        <v>5</v>
      </c>
      <c r="H29" s="46">
        <v>6</v>
      </c>
      <c r="I29" s="74">
        <v>7</v>
      </c>
      <c r="J29" s="46">
        <v>8</v>
      </c>
      <c r="K29" s="46">
        <v>9</v>
      </c>
      <c r="L29" s="46">
        <v>10</v>
      </c>
      <c r="M29" s="46" t="s">
        <v>17</v>
      </c>
    </row>
    <row r="30" spans="2:13" ht="21.75" customHeight="1">
      <c r="B30" s="96"/>
      <c r="C30" s="70"/>
      <c r="D30" s="50"/>
      <c r="E30" s="50"/>
      <c r="F30" s="50"/>
      <c r="G30" s="50"/>
      <c r="H30" s="50"/>
      <c r="I30" s="50"/>
      <c r="J30" s="50"/>
      <c r="K30" s="50"/>
      <c r="L30" s="50"/>
      <c r="M30" s="82">
        <f>SUM(C30:L30)</f>
        <v>0</v>
      </c>
    </row>
    <row r="31" spans="2:13" ht="21.75" customHeight="1">
      <c r="B31" s="97"/>
      <c r="C31" s="71"/>
      <c r="D31" s="39"/>
      <c r="E31" s="39"/>
      <c r="F31" s="39"/>
      <c r="G31" s="39"/>
      <c r="H31" s="39"/>
      <c r="I31" s="39"/>
      <c r="J31" s="39"/>
      <c r="K31" s="39"/>
      <c r="L31" s="39"/>
      <c r="M31" s="83">
        <f>SUM(C31:L31)</f>
        <v>0</v>
      </c>
    </row>
    <row r="32" spans="2:13" ht="21.75" customHeight="1">
      <c r="B32" s="98"/>
      <c r="C32" s="71"/>
      <c r="D32" s="39"/>
      <c r="E32" s="39"/>
      <c r="F32" s="39"/>
      <c r="G32" s="39"/>
      <c r="H32" s="39"/>
      <c r="I32" s="39"/>
      <c r="J32" s="39"/>
      <c r="K32" s="39"/>
      <c r="L32" s="39"/>
      <c r="M32" s="84">
        <f>SUM(C32:L32)</f>
        <v>0</v>
      </c>
    </row>
    <row r="33" spans="2:16" ht="21.75" customHeight="1">
      <c r="B33" s="99"/>
      <c r="C33" s="95"/>
      <c r="D33" s="79"/>
      <c r="E33" s="79"/>
      <c r="F33" s="79"/>
      <c r="G33" s="79"/>
      <c r="H33" s="79"/>
      <c r="I33" s="79"/>
      <c r="J33" s="79"/>
      <c r="K33" s="79"/>
      <c r="L33" s="66"/>
      <c r="M33" s="85">
        <f>SUM(C33:L33)</f>
        <v>0</v>
      </c>
      <c r="O33" s="69"/>
      <c r="P33" s="69"/>
    </row>
    <row r="34" spans="15:17" ht="21.75" customHeight="1">
      <c r="O34" s="69"/>
      <c r="P34" s="69"/>
      <c r="Q34" s="69"/>
    </row>
    <row r="35" spans="14:16" ht="21.75" customHeight="1">
      <c r="N35" s="101"/>
      <c r="O35" s="69"/>
      <c r="P35" s="69"/>
    </row>
    <row r="36" spans="2:13" ht="21.75" customHeight="1">
      <c r="B36" s="46" t="s">
        <v>21</v>
      </c>
      <c r="C36" s="46">
        <v>1</v>
      </c>
      <c r="D36" s="46">
        <v>2</v>
      </c>
      <c r="E36" s="46">
        <v>3</v>
      </c>
      <c r="F36" s="46">
        <v>4</v>
      </c>
      <c r="G36" s="46">
        <v>5</v>
      </c>
      <c r="H36" s="46">
        <v>6</v>
      </c>
      <c r="I36" s="46">
        <v>7</v>
      </c>
      <c r="J36" s="46">
        <v>8</v>
      </c>
      <c r="K36" s="46">
        <v>9</v>
      </c>
      <c r="L36" s="46">
        <v>10</v>
      </c>
      <c r="M36" s="46" t="s">
        <v>17</v>
      </c>
    </row>
    <row r="37" spans="2:13" ht="21.75" customHeight="1">
      <c r="B37" s="96"/>
      <c r="C37" s="72"/>
      <c r="D37" s="75"/>
      <c r="E37" s="75"/>
      <c r="F37" s="75"/>
      <c r="G37" s="75"/>
      <c r="H37" s="75"/>
      <c r="I37" s="75"/>
      <c r="J37" s="75"/>
      <c r="K37" s="75"/>
      <c r="L37" s="75"/>
      <c r="M37" s="82">
        <f>SUM(C37:L37)</f>
        <v>0</v>
      </c>
    </row>
    <row r="38" spans="2:13" ht="21.75" customHeight="1">
      <c r="B38" s="97"/>
      <c r="C38" s="71"/>
      <c r="D38" s="39"/>
      <c r="E38" s="39"/>
      <c r="F38" s="39"/>
      <c r="G38" s="39"/>
      <c r="H38" s="39"/>
      <c r="I38" s="39"/>
      <c r="J38" s="39"/>
      <c r="K38" s="39"/>
      <c r="L38" s="39"/>
      <c r="M38" s="83">
        <f>SUM(C38:L38)</f>
        <v>0</v>
      </c>
    </row>
    <row r="39" spans="2:13" ht="21.75" customHeight="1">
      <c r="B39" s="97"/>
      <c r="C39" s="71"/>
      <c r="D39" s="39"/>
      <c r="E39" s="39"/>
      <c r="F39" s="39"/>
      <c r="G39" s="39"/>
      <c r="H39" s="39"/>
      <c r="I39" s="39"/>
      <c r="J39" s="39"/>
      <c r="K39" s="39"/>
      <c r="L39" s="39"/>
      <c r="M39" s="84">
        <f>SUM(C39:L39)</f>
        <v>0</v>
      </c>
    </row>
    <row r="40" spans="2:13" ht="21.75" customHeight="1">
      <c r="B40" s="100"/>
      <c r="C40" s="73"/>
      <c r="D40" s="78"/>
      <c r="E40" s="78"/>
      <c r="F40" s="78"/>
      <c r="G40" s="78"/>
      <c r="H40" s="78"/>
      <c r="I40" s="78"/>
      <c r="J40" s="78"/>
      <c r="K40" s="78"/>
      <c r="L40" s="78"/>
      <c r="M40" s="85">
        <f>SUM(C40:L40)</f>
        <v>0</v>
      </c>
    </row>
    <row r="45" ht="15">
      <c r="M45" s="40"/>
    </row>
  </sheetData>
  <sheetProtection/>
  <mergeCells count="5">
    <mergeCell ref="B27:Q27"/>
    <mergeCell ref="O15:Q15"/>
    <mergeCell ref="O6:Q6"/>
    <mergeCell ref="B3:S3"/>
    <mergeCell ref="B4:S4"/>
  </mergeCells>
  <printOptions/>
  <pageMargins left="0.35" right="0.42" top="0.42" bottom="0.41" header="0.28" footer="0.2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T17"/>
  <sheetViews>
    <sheetView zoomScale="90" zoomScaleNormal="90" zoomScalePageLayoutView="0" workbookViewId="0" topLeftCell="A1">
      <selection activeCell="A2" sqref="A2:Q2"/>
    </sheetView>
  </sheetViews>
  <sheetFormatPr defaultColWidth="11.421875" defaultRowHeight="12.75"/>
  <cols>
    <col min="1" max="1" width="7.140625" style="0" customWidth="1"/>
    <col min="2" max="2" width="3.7109375" style="0" customWidth="1"/>
    <col min="3" max="3" width="34.28125" style="4" bestFit="1" customWidth="1"/>
    <col min="4" max="14" width="6.7109375" style="20" customWidth="1"/>
    <col min="15" max="15" width="7.421875" style="20" bestFit="1" customWidth="1"/>
    <col min="16" max="16" width="3.7109375" style="0" customWidth="1"/>
    <col min="17" max="20" width="6.7109375" style="0" customWidth="1"/>
  </cols>
  <sheetData>
    <row r="1" spans="1:17" ht="17.25">
      <c r="A1" s="169" t="s">
        <v>68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170"/>
      <c r="Q1" s="170"/>
    </row>
    <row r="2" spans="1:17" ht="1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0"/>
      <c r="P2" s="170"/>
      <c r="Q2" s="170"/>
    </row>
    <row r="3" spans="1:15" ht="18" customHeight="1">
      <c r="A3" s="2" t="s">
        <v>18</v>
      </c>
      <c r="B3" s="1"/>
      <c r="C3" s="2" t="s">
        <v>53</v>
      </c>
      <c r="O3" s="2" t="s">
        <v>18</v>
      </c>
    </row>
    <row r="4" spans="1:15" ht="15">
      <c r="A4" s="2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17</v>
      </c>
      <c r="O4" s="2" t="s">
        <v>2</v>
      </c>
    </row>
    <row r="5" spans="1:15" ht="15">
      <c r="A5" s="21"/>
      <c r="C5" s="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s="3" customFormat="1" ht="21.75" customHeight="1">
      <c r="A6" s="144">
        <v>1</v>
      </c>
      <c r="B6" s="174" t="s">
        <v>13</v>
      </c>
      <c r="C6" s="140"/>
      <c r="D6" s="141"/>
      <c r="E6" s="142"/>
      <c r="F6" s="142"/>
      <c r="G6" s="142"/>
      <c r="H6" s="142"/>
      <c r="I6" s="142"/>
      <c r="J6" s="142"/>
      <c r="K6" s="142"/>
      <c r="L6" s="142"/>
      <c r="M6" s="142"/>
      <c r="N6" s="143">
        <f aca="true" t="shared" si="0" ref="N6:N17">SUM(D6:M6)</f>
        <v>0</v>
      </c>
      <c r="O6" s="133">
        <f aca="true" t="shared" si="1" ref="O6:O17">COUNTIF(D6:M6,"=10")</f>
        <v>0</v>
      </c>
      <c r="P6" s="176" t="s">
        <v>15</v>
      </c>
    </row>
    <row r="7" spans="1:16" s="3" customFormat="1" ht="21.75" customHeight="1">
      <c r="A7" s="144">
        <v>2</v>
      </c>
      <c r="B7" s="174"/>
      <c r="C7" s="137" t="s">
        <v>82</v>
      </c>
      <c r="D7" s="144">
        <v>9</v>
      </c>
      <c r="E7" s="133">
        <v>8</v>
      </c>
      <c r="F7" s="133">
        <v>8</v>
      </c>
      <c r="G7" s="133">
        <v>9</v>
      </c>
      <c r="H7" s="133">
        <v>8</v>
      </c>
      <c r="I7" s="133">
        <v>10</v>
      </c>
      <c r="J7" s="133">
        <v>8</v>
      </c>
      <c r="K7" s="133">
        <v>10</v>
      </c>
      <c r="L7" s="133">
        <v>9</v>
      </c>
      <c r="M7" s="133">
        <v>10</v>
      </c>
      <c r="N7" s="163">
        <f t="shared" si="0"/>
        <v>89</v>
      </c>
      <c r="O7" s="133">
        <f t="shared" si="1"/>
        <v>3</v>
      </c>
      <c r="P7" s="176"/>
    </row>
    <row r="8" spans="1:16" s="3" customFormat="1" ht="21.75" customHeight="1">
      <c r="A8" s="144">
        <v>3</v>
      </c>
      <c r="B8" s="174"/>
      <c r="C8" s="137" t="s">
        <v>84</v>
      </c>
      <c r="D8" s="144">
        <v>10</v>
      </c>
      <c r="E8" s="133">
        <v>10</v>
      </c>
      <c r="F8" s="133">
        <v>10</v>
      </c>
      <c r="G8" s="133">
        <v>9</v>
      </c>
      <c r="H8" s="133">
        <v>10</v>
      </c>
      <c r="I8" s="133">
        <v>8</v>
      </c>
      <c r="J8" s="133">
        <v>8</v>
      </c>
      <c r="K8" s="133">
        <v>10</v>
      </c>
      <c r="L8" s="133">
        <v>10</v>
      </c>
      <c r="M8" s="133">
        <v>10</v>
      </c>
      <c r="N8" s="163">
        <f t="shared" si="0"/>
        <v>95</v>
      </c>
      <c r="O8" s="133">
        <f t="shared" si="1"/>
        <v>7</v>
      </c>
      <c r="P8" s="176"/>
    </row>
    <row r="9" spans="1:20" s="3" customFormat="1" ht="21.75" customHeight="1">
      <c r="A9" s="116">
        <v>4</v>
      </c>
      <c r="B9" s="174"/>
      <c r="C9" s="159" t="s">
        <v>46</v>
      </c>
      <c r="D9" s="161">
        <v>10</v>
      </c>
      <c r="E9" s="161">
        <v>10</v>
      </c>
      <c r="F9" s="161">
        <v>10</v>
      </c>
      <c r="G9" s="161">
        <v>10</v>
      </c>
      <c r="H9" s="161">
        <v>10</v>
      </c>
      <c r="I9" s="161">
        <v>10</v>
      </c>
      <c r="J9" s="161">
        <v>10</v>
      </c>
      <c r="K9" s="161">
        <v>10</v>
      </c>
      <c r="L9" s="161">
        <v>10</v>
      </c>
      <c r="M9" s="161">
        <v>10</v>
      </c>
      <c r="N9" s="160">
        <f t="shared" si="0"/>
        <v>100</v>
      </c>
      <c r="O9" s="117">
        <f t="shared" si="1"/>
        <v>10</v>
      </c>
      <c r="P9" s="177"/>
      <c r="R9"/>
      <c r="S9"/>
      <c r="T9"/>
    </row>
    <row r="10" spans="1:20" s="3" customFormat="1" ht="21.75" customHeight="1">
      <c r="A10" s="116">
        <v>5</v>
      </c>
      <c r="B10" s="174"/>
      <c r="C10" s="132"/>
      <c r="D10" s="116"/>
      <c r="E10" s="119"/>
      <c r="F10" s="119"/>
      <c r="G10" s="119"/>
      <c r="H10" s="119"/>
      <c r="I10" s="119"/>
      <c r="J10" s="119"/>
      <c r="K10" s="119"/>
      <c r="L10" s="119"/>
      <c r="M10" s="119"/>
      <c r="N10" s="131">
        <f t="shared" si="0"/>
        <v>0</v>
      </c>
      <c r="O10" s="117">
        <f t="shared" si="1"/>
        <v>0</v>
      </c>
      <c r="P10" s="177"/>
      <c r="R10"/>
      <c r="S10"/>
      <c r="T10"/>
    </row>
    <row r="11" spans="1:20" s="3" customFormat="1" ht="21.75" customHeight="1">
      <c r="A11" s="116">
        <v>6</v>
      </c>
      <c r="B11" s="174"/>
      <c r="C11" s="62"/>
      <c r="D11" s="116"/>
      <c r="E11" s="119"/>
      <c r="F11" s="119"/>
      <c r="G11" s="119"/>
      <c r="H11" s="119"/>
      <c r="I11" s="119"/>
      <c r="J11" s="119"/>
      <c r="K11" s="119"/>
      <c r="L11" s="119"/>
      <c r="M11" s="119"/>
      <c r="N11" s="131">
        <f t="shared" si="0"/>
        <v>0</v>
      </c>
      <c r="O11" s="117">
        <f t="shared" si="1"/>
        <v>0</v>
      </c>
      <c r="P11" s="177"/>
      <c r="R11"/>
      <c r="S11"/>
      <c r="T11"/>
    </row>
    <row r="12" spans="1:20" s="3" customFormat="1" ht="21.75" customHeight="1">
      <c r="A12" s="136">
        <v>7</v>
      </c>
      <c r="B12" s="175" t="s">
        <v>14</v>
      </c>
      <c r="C12" s="135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45">
        <f t="shared" si="0"/>
        <v>0</v>
      </c>
      <c r="O12" s="133">
        <f t="shared" si="1"/>
        <v>0</v>
      </c>
      <c r="P12" s="178" t="s">
        <v>16</v>
      </c>
      <c r="R12"/>
      <c r="S12"/>
      <c r="T12"/>
    </row>
    <row r="13" spans="1:20" s="3" customFormat="1" ht="21.75" customHeight="1">
      <c r="A13" s="144">
        <v>8</v>
      </c>
      <c r="B13" s="175"/>
      <c r="C13" s="137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45">
        <f t="shared" si="0"/>
        <v>0</v>
      </c>
      <c r="O13" s="133">
        <f t="shared" si="1"/>
        <v>0</v>
      </c>
      <c r="P13" s="178"/>
      <c r="R13"/>
      <c r="S13"/>
      <c r="T13"/>
    </row>
    <row r="14" spans="1:16" s="3" customFormat="1" ht="21.75" customHeight="1">
      <c r="A14" s="136">
        <v>9</v>
      </c>
      <c r="B14" s="175"/>
      <c r="C14" s="134"/>
      <c r="D14" s="138"/>
      <c r="E14" s="139"/>
      <c r="F14" s="139"/>
      <c r="G14" s="139"/>
      <c r="H14" s="139"/>
      <c r="I14" s="139"/>
      <c r="J14" s="139"/>
      <c r="K14" s="139"/>
      <c r="L14" s="139"/>
      <c r="M14" s="139"/>
      <c r="N14" s="146">
        <f t="shared" si="0"/>
        <v>0</v>
      </c>
      <c r="O14" s="133">
        <f t="shared" si="1"/>
        <v>0</v>
      </c>
      <c r="P14" s="178"/>
    </row>
    <row r="15" spans="1:16" s="3" customFormat="1" ht="21.75" customHeight="1">
      <c r="A15" s="116">
        <v>10</v>
      </c>
      <c r="B15" s="175"/>
      <c r="C15" s="164" t="s">
        <v>52</v>
      </c>
      <c r="D15" s="161">
        <v>10</v>
      </c>
      <c r="E15" s="161">
        <v>10</v>
      </c>
      <c r="F15" s="161">
        <v>10</v>
      </c>
      <c r="G15" s="161">
        <v>10</v>
      </c>
      <c r="H15" s="161">
        <v>9</v>
      </c>
      <c r="I15" s="161">
        <v>10</v>
      </c>
      <c r="J15" s="161">
        <v>10</v>
      </c>
      <c r="K15" s="161">
        <v>9</v>
      </c>
      <c r="L15" s="161">
        <v>10</v>
      </c>
      <c r="M15" s="161">
        <v>9</v>
      </c>
      <c r="N15" s="160">
        <f t="shared" si="0"/>
        <v>97</v>
      </c>
      <c r="O15" s="117">
        <f t="shared" si="1"/>
        <v>7</v>
      </c>
      <c r="P15" s="179"/>
    </row>
    <row r="16" spans="1:16" s="3" customFormat="1" ht="21.75" customHeight="1">
      <c r="A16" s="116">
        <v>11</v>
      </c>
      <c r="B16" s="175"/>
      <c r="C16" s="165" t="s">
        <v>48</v>
      </c>
      <c r="D16" s="162">
        <v>10</v>
      </c>
      <c r="E16" s="162">
        <v>10</v>
      </c>
      <c r="F16" s="162">
        <v>10</v>
      </c>
      <c r="G16" s="162">
        <v>10</v>
      </c>
      <c r="H16" s="162">
        <v>9</v>
      </c>
      <c r="I16" s="162">
        <v>10</v>
      </c>
      <c r="J16" s="162">
        <v>10</v>
      </c>
      <c r="K16" s="162">
        <v>10</v>
      </c>
      <c r="L16" s="162">
        <v>10</v>
      </c>
      <c r="M16" s="162">
        <v>9</v>
      </c>
      <c r="N16" s="160">
        <f t="shared" si="0"/>
        <v>98</v>
      </c>
      <c r="O16" s="117">
        <f t="shared" si="1"/>
        <v>8</v>
      </c>
      <c r="P16" s="179"/>
    </row>
    <row r="17" spans="1:16" s="3" customFormat="1" ht="21.75" customHeight="1">
      <c r="A17" s="116">
        <v>12</v>
      </c>
      <c r="B17" s="175"/>
      <c r="C17" s="165" t="s">
        <v>50</v>
      </c>
      <c r="D17" s="161">
        <v>10</v>
      </c>
      <c r="E17" s="161">
        <v>9</v>
      </c>
      <c r="F17" s="161">
        <v>10</v>
      </c>
      <c r="G17" s="161">
        <v>9</v>
      </c>
      <c r="H17" s="161">
        <v>9</v>
      </c>
      <c r="I17" s="161">
        <v>10</v>
      </c>
      <c r="J17" s="161">
        <v>9</v>
      </c>
      <c r="K17" s="161">
        <v>9</v>
      </c>
      <c r="L17" s="161">
        <v>10</v>
      </c>
      <c r="M17" s="161">
        <v>10</v>
      </c>
      <c r="N17" s="160">
        <f t="shared" si="0"/>
        <v>95</v>
      </c>
      <c r="O17" s="117">
        <f t="shared" si="1"/>
        <v>5</v>
      </c>
      <c r="P17" s="179"/>
    </row>
  </sheetData>
  <sheetProtection/>
  <mergeCells count="6">
    <mergeCell ref="A1:Q1"/>
    <mergeCell ref="A2:Q2"/>
    <mergeCell ref="B12:B17"/>
    <mergeCell ref="B6:B11"/>
    <mergeCell ref="P6:P11"/>
    <mergeCell ref="P12:P17"/>
  </mergeCells>
  <printOptions/>
  <pageMargins left="0.37" right="0.47" top="0.35" bottom="0.36" header="0.23" footer="0.2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PageLayoutView="0" workbookViewId="0" topLeftCell="A1">
      <selection activeCell="B5" sqref="B5:D6"/>
    </sheetView>
  </sheetViews>
  <sheetFormatPr defaultColWidth="11.421875" defaultRowHeight="12.75"/>
  <cols>
    <col min="2" max="2" width="9.7109375" style="0" customWidth="1"/>
    <col min="3" max="3" width="39.00390625" style="0" customWidth="1"/>
    <col min="4" max="4" width="21.421875" style="0" customWidth="1"/>
    <col min="5" max="5" width="18.00390625" style="33" customWidth="1"/>
  </cols>
  <sheetData>
    <row r="1" spans="1:18" ht="17.25">
      <c r="A1" s="169" t="s">
        <v>67</v>
      </c>
      <c r="B1" s="169"/>
      <c r="C1" s="169"/>
      <c r="D1" s="169"/>
      <c r="E1" s="169"/>
      <c r="F1" s="16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171" t="s">
        <v>54</v>
      </c>
      <c r="B2" s="171"/>
      <c r="C2" s="171"/>
      <c r="D2" s="171"/>
      <c r="E2" s="171"/>
      <c r="F2" s="171"/>
      <c r="G2" s="7"/>
      <c r="H2" s="7"/>
      <c r="I2" s="7"/>
      <c r="J2" s="7"/>
      <c r="K2" s="7"/>
      <c r="L2" s="7"/>
      <c r="M2" s="7"/>
      <c r="N2" s="7"/>
      <c r="O2" s="7"/>
      <c r="P2" s="3"/>
      <c r="Q2" s="3"/>
      <c r="R2" s="3"/>
    </row>
    <row r="5" spans="2:4" ht="12.75">
      <c r="B5" s="186" t="s">
        <v>37</v>
      </c>
      <c r="C5" s="187"/>
      <c r="D5" s="187"/>
    </row>
    <row r="6" spans="2:4" ht="12.75">
      <c r="B6" s="187"/>
      <c r="C6" s="187"/>
      <c r="D6" s="187"/>
    </row>
    <row r="8" spans="2:5" ht="17.25">
      <c r="B8" s="88"/>
      <c r="C8" s="90" t="s">
        <v>27</v>
      </c>
      <c r="D8" s="90" t="s">
        <v>28</v>
      </c>
      <c r="E8" s="90"/>
    </row>
    <row r="9" spans="1:5" ht="17.25">
      <c r="A9" s="184" t="s">
        <v>41</v>
      </c>
      <c r="B9" s="184"/>
      <c r="C9" s="93">
        <f>'Avec-Met diopter'!O13</f>
        <v>954</v>
      </c>
      <c r="D9" s="151">
        <f>'Avec-Met diopter'!O26</f>
        <v>966</v>
      </c>
      <c r="E9" s="90"/>
    </row>
    <row r="10" spans="1:5" ht="17.25">
      <c r="A10" s="184" t="s">
        <v>39</v>
      </c>
      <c r="B10" s="184"/>
      <c r="C10" s="167">
        <f>'Sans-Zonder diopter'!O13</f>
        <v>951</v>
      </c>
      <c r="D10" s="90">
        <f>'Sans-Zonder diopter'!O26</f>
        <v>906</v>
      </c>
      <c r="E10" s="90"/>
    </row>
    <row r="11" spans="1:5" ht="17.25">
      <c r="A11" s="184"/>
      <c r="B11" s="184"/>
      <c r="C11" s="91"/>
      <c r="D11" s="91"/>
      <c r="E11" s="90"/>
    </row>
    <row r="12" spans="1:5" ht="17.25">
      <c r="A12" s="184" t="s">
        <v>43</v>
      </c>
      <c r="B12" s="185"/>
      <c r="C12" s="168">
        <f>SUM(C9:C10)</f>
        <v>1905</v>
      </c>
      <c r="D12" s="92">
        <f>SUM(D9:D10)</f>
        <v>1872</v>
      </c>
      <c r="E12" s="102"/>
    </row>
    <row r="13" spans="2:8" ht="17.25">
      <c r="B13" s="88"/>
      <c r="C13" s="89"/>
      <c r="D13" s="88"/>
      <c r="E13" s="90"/>
      <c r="H13" s="94"/>
    </row>
    <row r="14" spans="2:5" ht="24">
      <c r="B14" s="186" t="s">
        <v>38</v>
      </c>
      <c r="C14" s="186"/>
      <c r="D14" s="186"/>
      <c r="E14" s="90"/>
    </row>
    <row r="15" spans="1:5" ht="17.25">
      <c r="A15" s="184" t="s">
        <v>41</v>
      </c>
      <c r="B15" s="184"/>
      <c r="C15" s="88"/>
      <c r="D15" s="90" t="s">
        <v>42</v>
      </c>
      <c r="E15" s="120" t="s">
        <v>7</v>
      </c>
    </row>
    <row r="16" spans="2:5" ht="17.25">
      <c r="B16" s="103">
        <v>1</v>
      </c>
      <c r="C16" s="166" t="s">
        <v>46</v>
      </c>
      <c r="D16" s="90">
        <v>99</v>
      </c>
      <c r="E16" s="103">
        <v>100</v>
      </c>
    </row>
    <row r="17" spans="2:5" ht="17.25">
      <c r="B17" s="103">
        <v>2</v>
      </c>
      <c r="C17" s="10" t="s">
        <v>84</v>
      </c>
      <c r="D17" s="90">
        <v>99</v>
      </c>
      <c r="E17" s="103">
        <v>95</v>
      </c>
    </row>
    <row r="18" spans="2:5" ht="17.25">
      <c r="B18" s="103">
        <v>3</v>
      </c>
      <c r="C18" s="10" t="s">
        <v>82</v>
      </c>
      <c r="D18" s="90">
        <v>99</v>
      </c>
      <c r="E18" s="103">
        <v>89</v>
      </c>
    </row>
    <row r="19" spans="2:5" ht="17.25">
      <c r="B19" s="90"/>
      <c r="C19" s="88"/>
      <c r="D19" s="88"/>
      <c r="E19" s="90"/>
    </row>
    <row r="20" spans="2:5" ht="17.25">
      <c r="B20" s="88"/>
      <c r="C20" s="88"/>
      <c r="D20" s="88"/>
      <c r="E20" s="90"/>
    </row>
    <row r="21" spans="1:8" ht="17.25">
      <c r="A21" s="184" t="s">
        <v>40</v>
      </c>
      <c r="B21" s="184"/>
      <c r="C21" s="88"/>
      <c r="D21" s="90" t="s">
        <v>42</v>
      </c>
      <c r="E21" s="120" t="s">
        <v>7</v>
      </c>
      <c r="F21" s="110"/>
      <c r="G21" s="110"/>
      <c r="H21" s="111"/>
    </row>
    <row r="22" spans="2:5" ht="17.25">
      <c r="B22" s="103">
        <v>1</v>
      </c>
      <c r="C22" s="16" t="s">
        <v>88</v>
      </c>
      <c r="D22" s="90">
        <v>99</v>
      </c>
      <c r="E22" s="103"/>
    </row>
    <row r="23" spans="2:5" ht="17.25">
      <c r="B23" s="103">
        <v>2</v>
      </c>
      <c r="C23" s="14" t="s">
        <v>48</v>
      </c>
      <c r="D23" s="90">
        <v>97</v>
      </c>
      <c r="E23" s="103">
        <v>98</v>
      </c>
    </row>
    <row r="24" spans="2:5" ht="17.25">
      <c r="B24" s="103">
        <v>3</v>
      </c>
      <c r="C24" s="15" t="s">
        <v>52</v>
      </c>
      <c r="D24" s="90">
        <v>97</v>
      </c>
      <c r="E24" s="103">
        <v>97</v>
      </c>
    </row>
    <row r="25" spans="2:5" ht="17.25">
      <c r="B25" s="90"/>
      <c r="C25" s="88"/>
      <c r="D25" s="88"/>
      <c r="E25" s="90"/>
    </row>
    <row r="26" spans="2:5" ht="17.25">
      <c r="B26" s="90"/>
      <c r="C26" s="88"/>
      <c r="D26" s="88"/>
      <c r="E26" s="90"/>
    </row>
    <row r="27" spans="2:5" ht="17.25">
      <c r="B27" s="90"/>
      <c r="C27" s="88"/>
      <c r="D27" s="88"/>
      <c r="E27" s="90"/>
    </row>
    <row r="28" ht="12.75">
      <c r="B28" s="33"/>
    </row>
  </sheetData>
  <sheetProtection/>
  <mergeCells count="10">
    <mergeCell ref="A15:B15"/>
    <mergeCell ref="A21:B21"/>
    <mergeCell ref="A9:B9"/>
    <mergeCell ref="A12:B12"/>
    <mergeCell ref="A1:F1"/>
    <mergeCell ref="A2:F2"/>
    <mergeCell ref="B5:D6"/>
    <mergeCell ref="B14:D14"/>
    <mergeCell ref="A10:B10"/>
    <mergeCell ref="A11:B11"/>
  </mergeCells>
  <printOptions/>
  <pageMargins left="0" right="0" top="0.3937007874015748" bottom="0.3937007874015748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Godfroid</dc:creator>
  <cp:keywords/>
  <dc:description/>
  <cp:lastModifiedBy>Paul</cp:lastModifiedBy>
  <cp:lastPrinted>2015-10-25T15:58:38Z</cp:lastPrinted>
  <dcterms:created xsi:type="dcterms:W3CDTF">2008-02-13T17:23:56Z</dcterms:created>
  <dcterms:modified xsi:type="dcterms:W3CDTF">2015-10-26T12:27:14Z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-258596114</vt:i4>
  </property>
  <property fmtid="{D5CDD505-2E9C-101B-9397-08002B2CF9AE}" pid="3" name="_EmailSubject">
    <vt:lpwstr>Programme pour le tir  B/NL.</vt:lpwstr>
  </property>
  <property fmtid="{D5CDD505-2E9C-101B-9397-08002B2CF9AE}" pid="4" name="_AuthorEmail">
    <vt:lpwstr>godfroid.roger@skynet.be</vt:lpwstr>
  </property>
  <property fmtid="{D5CDD505-2E9C-101B-9397-08002B2CF9AE}" pid="5" name="_AuthorEmailDisplayName">
    <vt:lpwstr>Roger Godfroid</vt:lpwstr>
  </property>
  <property fmtid="{D5CDD505-2E9C-101B-9397-08002B2CF9AE}" pid="6" name="_ReviewingToolsShownOnce">
    <vt:lpwstr/>
  </property>
</Properties>
</file>