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95" windowHeight="7425" activeTab="0"/>
  </bookViews>
  <sheets>
    <sheet name="Doorgang1" sheetId="1" r:id="rId1"/>
    <sheet name="Doorgang2" sheetId="2" r:id="rId2"/>
    <sheet name="Doorgang3" sheetId="3" r:id="rId3"/>
    <sheet name="Doorgang4" sheetId="4" r:id="rId4"/>
    <sheet name="Met diopter" sheetId="5" r:id="rId5"/>
    <sheet name="Zonder diopter" sheetId="6" r:id="rId6"/>
    <sheet name="Kampreeks" sheetId="7" r:id="rId7"/>
    <sheet name="Einduitslag" sheetId="8" r:id="rId8"/>
  </sheets>
  <definedNames/>
  <calcPr fullCalcOnLoad="1"/>
</workbook>
</file>

<file path=xl/sharedStrings.xml><?xml version="1.0" encoding="utf-8"?>
<sst xmlns="http://schemas.openxmlformats.org/spreadsheetml/2006/main" count="199" uniqueCount="72">
  <si>
    <t>België  -  Nederland  -  10 meter</t>
  </si>
  <si>
    <t>Totaal</t>
  </si>
  <si>
    <t>Baan</t>
  </si>
  <si>
    <t>Zonder diopter</t>
  </si>
  <si>
    <t>Vol</t>
  </si>
  <si>
    <t>Met diopter</t>
  </si>
  <si>
    <t>Kamp</t>
  </si>
  <si>
    <t>Plaats</t>
  </si>
  <si>
    <t>Visé  -  25 october 2009</t>
  </si>
  <si>
    <t xml:space="preserve"> </t>
  </si>
  <si>
    <t>VENSTER Patrick</t>
  </si>
  <si>
    <t>KELLER Manfred</t>
  </si>
  <si>
    <t>SNOECKX Gerard</t>
  </si>
  <si>
    <t>VANDENBUSSCHE Maurice</t>
  </si>
  <si>
    <t>STRUYS Emmanuel</t>
  </si>
  <si>
    <t>STRUYS Els</t>
  </si>
  <si>
    <t>SNOECKX Luc</t>
  </si>
  <si>
    <t>BEGHAIN Richard</t>
  </si>
  <si>
    <t>DANTINNE Sylvain</t>
  </si>
  <si>
    <t>VAN DE WIELE Peter</t>
  </si>
  <si>
    <t>VANDERHAEGHEN Christophe</t>
  </si>
  <si>
    <t>SCHOLLAERT Carlo</t>
  </si>
  <si>
    <t>DEVROYE Joël</t>
  </si>
  <si>
    <t>Nakamp / Barrage</t>
  </si>
  <si>
    <t>België  -  Nederland  -  10 M  -  Belgique  -  Pays-Bas</t>
  </si>
  <si>
    <t>Visé  -  25 - 10 - 2009</t>
  </si>
  <si>
    <t>Met Diopter / Avec Dioptre</t>
  </si>
  <si>
    <t>Zonder diopter / Sans Dioptre</t>
  </si>
  <si>
    <t>Doorgang / Passage</t>
  </si>
  <si>
    <t>Nederland / Pays-Bas</t>
  </si>
  <si>
    <t>België / Belgique</t>
  </si>
  <si>
    <t>DIOPTER</t>
  </si>
  <si>
    <t>KLASSIEK</t>
  </si>
  <si>
    <t>DIOPTRE</t>
  </si>
  <si>
    <t>CLASSIQUE</t>
  </si>
  <si>
    <t>Tot.</t>
  </si>
  <si>
    <t>Ligne</t>
  </si>
  <si>
    <t>Place</t>
  </si>
  <si>
    <t>diopter - dioptre</t>
  </si>
  <si>
    <t>klassiek - classique</t>
  </si>
  <si>
    <t>Kijk in de Vegt Gerrit</t>
  </si>
  <si>
    <t>Van Dooren Fer</t>
  </si>
  <si>
    <t>Wolters Bart</t>
  </si>
  <si>
    <t>Thüss Wim</t>
  </si>
  <si>
    <t>Peeters John</t>
  </si>
  <si>
    <t>Wolfraad Arie</t>
  </si>
  <si>
    <t>Daniels Huub</t>
  </si>
  <si>
    <t>Kersten Tjebbe</t>
  </si>
  <si>
    <t>Vossen Henri</t>
  </si>
  <si>
    <t>Wagner Reinhard</t>
  </si>
  <si>
    <t>Raemaekers Johan</t>
  </si>
  <si>
    <t>Duis Ellie</t>
  </si>
  <si>
    <t>Peelen Deo</t>
  </si>
  <si>
    <t>van de Berg Tjeu</t>
  </si>
  <si>
    <t>Timmermans Nick</t>
  </si>
  <si>
    <t>Kriegers (Sr) Hans</t>
  </si>
  <si>
    <t>Raemaekers Marcel</t>
  </si>
  <si>
    <t>Broers Antonie</t>
  </si>
  <si>
    <t>van de Beek Huub</t>
  </si>
  <si>
    <t>Laenen Jac</t>
  </si>
  <si>
    <t>Klompen Jack</t>
  </si>
  <si>
    <t>Willemsen Jeroen</t>
  </si>
  <si>
    <t>N</t>
  </si>
  <si>
    <t>B</t>
  </si>
  <si>
    <t>Land</t>
  </si>
  <si>
    <t>LAND</t>
  </si>
  <si>
    <t>MET</t>
  </si>
  <si>
    <t>Met</t>
  </si>
  <si>
    <t>Zonder</t>
  </si>
  <si>
    <t>BE</t>
  </si>
  <si>
    <t>NL</t>
  </si>
  <si>
    <t>reeks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</si>
</sst>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7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4" borderId="26" xfId="0" applyFont="1" applyFill="1" applyBorder="1" applyAlignment="1">
      <alignment horizontal="center" vertical="center" textRotation="255"/>
    </xf>
    <xf numFmtId="0" fontId="4" fillId="24" borderId="26" xfId="0" applyFont="1" applyFill="1" applyBorder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 textRotation="255"/>
    </xf>
    <xf numFmtId="0" fontId="4" fillId="24" borderId="0" xfId="0" applyFont="1" applyFill="1" applyAlignment="1">
      <alignment vertical="center" textRotation="25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26"/>
  <sheetViews>
    <sheetView tabSelected="1" zoomScale="90" zoomScaleNormal="90" zoomScalePageLayoutView="0" workbookViewId="0" topLeftCell="A1">
      <selection activeCell="V14" sqref="V14"/>
    </sheetView>
  </sheetViews>
  <sheetFormatPr defaultColWidth="11.421875" defaultRowHeight="12.75"/>
  <cols>
    <col min="1" max="2" width="3.7109375" style="0" customWidth="1"/>
    <col min="3" max="3" width="36.00390625" style="7" bestFit="1" customWidth="1"/>
    <col min="4" max="13" width="6.7109375" style="28" customWidth="1"/>
    <col min="14" max="14" width="8.00390625" style="28" bestFit="1" customWidth="1"/>
    <col min="15" max="15" width="7.421875" style="28" bestFit="1" customWidth="1"/>
    <col min="16" max="16" width="3.7109375" style="0" customWidth="1"/>
    <col min="17" max="20" width="6.7109375" style="0" customWidth="1"/>
  </cols>
  <sheetData>
    <row r="1" spans="1:17" ht="18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71"/>
    </row>
    <row r="2" spans="1:17" ht="15.7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1"/>
      <c r="P2" s="71"/>
      <c r="Q2" s="71"/>
    </row>
    <row r="3" spans="1:15" ht="18">
      <c r="A3" s="5">
        <v>1</v>
      </c>
      <c r="B3" s="1"/>
      <c r="C3" s="6"/>
      <c r="O3" s="2" t="s">
        <v>36</v>
      </c>
    </row>
    <row r="4" spans="4:15" ht="15.75"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35</v>
      </c>
      <c r="O4" s="2" t="s">
        <v>2</v>
      </c>
    </row>
    <row r="5" spans="3:15" ht="15"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7" s="3" customFormat="1" ht="21.75" customHeight="1">
      <c r="B6" s="75" t="s">
        <v>31</v>
      </c>
      <c r="C6" s="19" t="s">
        <v>61</v>
      </c>
      <c r="D6" s="30">
        <v>9</v>
      </c>
      <c r="E6" s="30">
        <v>10</v>
      </c>
      <c r="F6" s="30">
        <v>10</v>
      </c>
      <c r="G6" s="30">
        <v>10</v>
      </c>
      <c r="H6" s="30">
        <v>10</v>
      </c>
      <c r="I6" s="31">
        <v>10</v>
      </c>
      <c r="J6" s="31">
        <v>10</v>
      </c>
      <c r="K6" s="31">
        <v>10</v>
      </c>
      <c r="L6" s="32">
        <v>10</v>
      </c>
      <c r="M6" s="31">
        <v>10</v>
      </c>
      <c r="N6" s="31">
        <f>SUM(D6:M6)</f>
        <v>99</v>
      </c>
      <c r="O6" s="32">
        <v>1</v>
      </c>
      <c r="P6" s="68" t="s">
        <v>33</v>
      </c>
      <c r="Q6" s="3">
        <v>1</v>
      </c>
    </row>
    <row r="7" spans="2:17" s="3" customFormat="1" ht="21.75" customHeight="1">
      <c r="B7" s="75"/>
      <c r="C7" s="16" t="s">
        <v>40</v>
      </c>
      <c r="D7" s="31">
        <v>9</v>
      </c>
      <c r="E7" s="31">
        <v>9</v>
      </c>
      <c r="F7" s="31">
        <v>10</v>
      </c>
      <c r="G7" s="31">
        <v>9</v>
      </c>
      <c r="H7" s="31">
        <v>9</v>
      </c>
      <c r="I7" s="31">
        <v>9</v>
      </c>
      <c r="J7" s="31">
        <v>10</v>
      </c>
      <c r="K7" s="31">
        <v>10</v>
      </c>
      <c r="L7" s="32">
        <v>9</v>
      </c>
      <c r="M7" s="31">
        <v>10</v>
      </c>
      <c r="N7" s="31">
        <f aca="true" t="shared" si="0" ref="N7:N17">SUM(D7:M7)</f>
        <v>94</v>
      </c>
      <c r="O7" s="32">
        <v>2</v>
      </c>
      <c r="P7" s="68"/>
      <c r="Q7" s="3">
        <v>2</v>
      </c>
    </row>
    <row r="8" spans="1:17" s="3" customFormat="1" ht="21.75" customHeight="1">
      <c r="A8" s="4"/>
      <c r="B8" s="75"/>
      <c r="C8" s="16" t="s">
        <v>41</v>
      </c>
      <c r="D8" s="31">
        <v>9</v>
      </c>
      <c r="E8" s="31">
        <v>10</v>
      </c>
      <c r="F8" s="31">
        <v>8</v>
      </c>
      <c r="G8" s="31">
        <v>10</v>
      </c>
      <c r="H8" s="31">
        <v>10</v>
      </c>
      <c r="I8" s="31">
        <v>10</v>
      </c>
      <c r="J8" s="31">
        <v>10</v>
      </c>
      <c r="K8" s="31">
        <v>9</v>
      </c>
      <c r="L8" s="32">
        <v>9</v>
      </c>
      <c r="M8" s="31">
        <v>10</v>
      </c>
      <c r="N8" s="31">
        <f t="shared" si="0"/>
        <v>95</v>
      </c>
      <c r="O8" s="32">
        <v>3</v>
      </c>
      <c r="P8" s="68"/>
      <c r="Q8" s="3">
        <v>3</v>
      </c>
    </row>
    <row r="9" spans="1:17" s="3" customFormat="1" ht="21.75" customHeight="1">
      <c r="A9" s="4"/>
      <c r="B9" s="75"/>
      <c r="C9" s="14" t="s">
        <v>10</v>
      </c>
      <c r="D9" s="33">
        <v>8</v>
      </c>
      <c r="E9" s="33">
        <v>10</v>
      </c>
      <c r="F9" s="33">
        <v>10</v>
      </c>
      <c r="G9" s="33">
        <v>10</v>
      </c>
      <c r="H9" s="33">
        <v>9</v>
      </c>
      <c r="I9" s="33">
        <v>9</v>
      </c>
      <c r="J9" s="33">
        <v>9</v>
      </c>
      <c r="K9" s="33">
        <v>9</v>
      </c>
      <c r="L9" s="34">
        <v>9</v>
      </c>
      <c r="M9" s="33">
        <v>10</v>
      </c>
      <c r="N9" s="33">
        <f t="shared" si="0"/>
        <v>93</v>
      </c>
      <c r="O9" s="34">
        <v>4</v>
      </c>
      <c r="P9" s="68"/>
      <c r="Q9" s="3">
        <v>4</v>
      </c>
    </row>
    <row r="10" spans="1:17" s="3" customFormat="1" ht="21.75" customHeight="1">
      <c r="A10" s="4"/>
      <c r="B10" s="75"/>
      <c r="C10" s="14" t="s">
        <v>11</v>
      </c>
      <c r="D10" s="33">
        <v>8</v>
      </c>
      <c r="E10" s="33">
        <v>8</v>
      </c>
      <c r="F10" s="33">
        <v>9</v>
      </c>
      <c r="G10" s="33">
        <v>9</v>
      </c>
      <c r="H10" s="33">
        <v>10</v>
      </c>
      <c r="I10" s="33">
        <v>9</v>
      </c>
      <c r="J10" s="33">
        <v>9</v>
      </c>
      <c r="K10" s="33">
        <v>8</v>
      </c>
      <c r="L10" s="34">
        <v>9</v>
      </c>
      <c r="M10" s="33">
        <v>9</v>
      </c>
      <c r="N10" s="33">
        <f t="shared" si="0"/>
        <v>88</v>
      </c>
      <c r="O10" s="34">
        <v>5</v>
      </c>
      <c r="P10" s="68"/>
      <c r="Q10" s="3">
        <v>5</v>
      </c>
    </row>
    <row r="11" spans="1:17" s="3" customFormat="1" ht="21.75" customHeight="1">
      <c r="A11" s="4"/>
      <c r="B11" s="75"/>
      <c r="C11" s="14" t="s">
        <v>12</v>
      </c>
      <c r="D11" s="33">
        <v>8</v>
      </c>
      <c r="E11" s="33">
        <v>9</v>
      </c>
      <c r="F11" s="33">
        <v>9</v>
      </c>
      <c r="G11" s="33">
        <v>9</v>
      </c>
      <c r="H11" s="33">
        <v>10</v>
      </c>
      <c r="I11" s="33">
        <v>10</v>
      </c>
      <c r="J11" s="33">
        <v>10</v>
      </c>
      <c r="K11" s="33">
        <v>10</v>
      </c>
      <c r="L11" s="34">
        <v>9</v>
      </c>
      <c r="M11" s="33">
        <v>10</v>
      </c>
      <c r="N11" s="33">
        <f t="shared" si="0"/>
        <v>94</v>
      </c>
      <c r="O11" s="34">
        <v>6</v>
      </c>
      <c r="P11" s="68"/>
      <c r="Q11" s="3">
        <v>6</v>
      </c>
    </row>
    <row r="12" spans="1:17" s="3" customFormat="1" ht="21.75" customHeight="1">
      <c r="A12" s="4"/>
      <c r="B12" s="76" t="s">
        <v>32</v>
      </c>
      <c r="C12" s="17" t="s">
        <v>42</v>
      </c>
      <c r="D12" s="35">
        <v>10</v>
      </c>
      <c r="E12" s="35">
        <v>9</v>
      </c>
      <c r="F12" s="35">
        <v>9</v>
      </c>
      <c r="G12" s="35">
        <v>10</v>
      </c>
      <c r="H12" s="35">
        <v>9</v>
      </c>
      <c r="I12" s="35">
        <v>9</v>
      </c>
      <c r="J12" s="35">
        <v>10</v>
      </c>
      <c r="K12" s="35">
        <v>10</v>
      </c>
      <c r="L12" s="36">
        <v>9</v>
      </c>
      <c r="M12" s="35">
        <v>10</v>
      </c>
      <c r="N12" s="31">
        <f t="shared" si="0"/>
        <v>95</v>
      </c>
      <c r="O12" s="36">
        <v>7</v>
      </c>
      <c r="P12" s="69" t="s">
        <v>34</v>
      </c>
      <c r="Q12" s="3">
        <v>7</v>
      </c>
    </row>
    <row r="13" spans="1:17" s="3" customFormat="1" ht="21.75" customHeight="1">
      <c r="A13" s="4"/>
      <c r="B13" s="76"/>
      <c r="C13" s="18" t="s">
        <v>43</v>
      </c>
      <c r="D13" s="31">
        <v>9</v>
      </c>
      <c r="E13" s="31">
        <v>9</v>
      </c>
      <c r="F13" s="31">
        <v>10</v>
      </c>
      <c r="G13" s="31">
        <v>9</v>
      </c>
      <c r="H13" s="31">
        <v>10</v>
      </c>
      <c r="I13" s="31">
        <v>10</v>
      </c>
      <c r="J13" s="31">
        <v>9</v>
      </c>
      <c r="K13" s="31">
        <v>9</v>
      </c>
      <c r="L13" s="32">
        <v>10</v>
      </c>
      <c r="M13" s="31">
        <v>10</v>
      </c>
      <c r="N13" s="31">
        <f t="shared" si="0"/>
        <v>95</v>
      </c>
      <c r="O13" s="32">
        <v>8</v>
      </c>
      <c r="P13" s="69"/>
      <c r="Q13" s="3">
        <v>8</v>
      </c>
    </row>
    <row r="14" spans="1:17" s="3" customFormat="1" ht="21.75" customHeight="1">
      <c r="A14" s="4"/>
      <c r="B14" s="76"/>
      <c r="C14" s="17" t="s">
        <v>44</v>
      </c>
      <c r="D14" s="35">
        <v>9</v>
      </c>
      <c r="E14" s="35">
        <v>10</v>
      </c>
      <c r="F14" s="35">
        <v>9</v>
      </c>
      <c r="G14" s="35">
        <v>8</v>
      </c>
      <c r="H14" s="35">
        <v>9</v>
      </c>
      <c r="I14" s="35">
        <v>10</v>
      </c>
      <c r="J14" s="35">
        <v>9</v>
      </c>
      <c r="K14" s="35">
        <v>9</v>
      </c>
      <c r="L14" s="36">
        <v>10</v>
      </c>
      <c r="M14" s="35">
        <v>10</v>
      </c>
      <c r="N14" s="31">
        <f t="shared" si="0"/>
        <v>93</v>
      </c>
      <c r="O14" s="36">
        <v>9</v>
      </c>
      <c r="P14" s="69"/>
      <c r="Q14" s="3">
        <v>9</v>
      </c>
    </row>
    <row r="15" spans="2:17" s="3" customFormat="1" ht="21.75" customHeight="1">
      <c r="B15" s="76"/>
      <c r="C15" s="15" t="s">
        <v>13</v>
      </c>
      <c r="D15" s="33">
        <v>10</v>
      </c>
      <c r="E15" s="33">
        <v>9</v>
      </c>
      <c r="F15" s="33">
        <v>9</v>
      </c>
      <c r="G15" s="33">
        <v>10</v>
      </c>
      <c r="H15" s="33">
        <v>10</v>
      </c>
      <c r="I15" s="33">
        <v>9</v>
      </c>
      <c r="J15" s="33">
        <v>9</v>
      </c>
      <c r="K15" s="33">
        <v>9</v>
      </c>
      <c r="L15" s="34">
        <v>9</v>
      </c>
      <c r="M15" s="33">
        <v>8</v>
      </c>
      <c r="N15" s="33">
        <f t="shared" si="0"/>
        <v>92</v>
      </c>
      <c r="O15" s="34">
        <v>10</v>
      </c>
      <c r="P15" s="69"/>
      <c r="Q15" s="3">
        <v>10</v>
      </c>
    </row>
    <row r="16" spans="2:17" s="3" customFormat="1" ht="21.75" customHeight="1">
      <c r="B16" s="76"/>
      <c r="C16" s="14" t="s">
        <v>14</v>
      </c>
      <c r="D16" s="33">
        <v>10</v>
      </c>
      <c r="E16" s="33">
        <v>8</v>
      </c>
      <c r="F16" s="33">
        <v>9</v>
      </c>
      <c r="G16" s="33">
        <v>9</v>
      </c>
      <c r="H16" s="33">
        <v>9</v>
      </c>
      <c r="I16" s="33">
        <v>10</v>
      </c>
      <c r="J16" s="33">
        <v>9</v>
      </c>
      <c r="K16" s="33">
        <v>9</v>
      </c>
      <c r="L16" s="34">
        <v>9</v>
      </c>
      <c r="M16" s="33">
        <v>10</v>
      </c>
      <c r="N16" s="33">
        <f t="shared" si="0"/>
        <v>92</v>
      </c>
      <c r="O16" s="34">
        <v>11</v>
      </c>
      <c r="P16" s="69"/>
      <c r="Q16" s="3">
        <v>11</v>
      </c>
    </row>
    <row r="17" spans="2:17" s="3" customFormat="1" ht="21.75" customHeight="1">
      <c r="B17" s="76"/>
      <c r="C17" s="14" t="s">
        <v>20</v>
      </c>
      <c r="D17" s="33">
        <v>9</v>
      </c>
      <c r="E17" s="33">
        <v>8</v>
      </c>
      <c r="F17" s="33">
        <v>9</v>
      </c>
      <c r="G17" s="33">
        <v>10</v>
      </c>
      <c r="H17" s="33">
        <v>9</v>
      </c>
      <c r="I17" s="33">
        <v>10</v>
      </c>
      <c r="J17" s="33">
        <v>10</v>
      </c>
      <c r="K17" s="33">
        <v>10</v>
      </c>
      <c r="L17" s="34">
        <v>10</v>
      </c>
      <c r="M17" s="33">
        <v>10</v>
      </c>
      <c r="N17" s="33">
        <f t="shared" si="0"/>
        <v>95</v>
      </c>
      <c r="O17" s="34">
        <v>12</v>
      </c>
      <c r="P17" s="69"/>
      <c r="Q17" s="3">
        <v>12</v>
      </c>
    </row>
    <row r="19" spans="3:15" s="3" customFormat="1" ht="21.75" customHeight="1">
      <c r="C19" s="73" t="s">
        <v>26</v>
      </c>
      <c r="D19" s="73"/>
      <c r="E19" s="37">
        <f>SUM(N6:N8)</f>
        <v>288</v>
      </c>
      <c r="F19" s="12"/>
      <c r="G19" s="12"/>
      <c r="H19" s="12"/>
      <c r="I19" s="12"/>
      <c r="J19" s="12"/>
      <c r="K19" s="12"/>
      <c r="L19" s="12"/>
      <c r="M19" s="12"/>
      <c r="N19" s="38">
        <f>SUM(E19)</f>
        <v>288</v>
      </c>
      <c r="O19" s="12"/>
    </row>
    <row r="20" spans="3:15" s="3" customFormat="1" ht="21.75" customHeight="1">
      <c r="C20" s="9"/>
      <c r="D20" s="12"/>
      <c r="E20" s="39">
        <f>SUM(N9:N11)</f>
        <v>275</v>
      </c>
      <c r="F20" s="12"/>
      <c r="G20" s="12"/>
      <c r="H20" s="12"/>
      <c r="I20" s="12"/>
      <c r="J20" s="12"/>
      <c r="K20" s="12"/>
      <c r="L20" s="12"/>
      <c r="M20" s="12"/>
      <c r="N20" s="40">
        <f>SUM(E20)</f>
        <v>275</v>
      </c>
      <c r="O20" s="12"/>
    </row>
    <row r="21" spans="3:15" s="3" customFormat="1" ht="21.75" customHeight="1">
      <c r="C21" s="74" t="s">
        <v>27</v>
      </c>
      <c r="D21" s="74"/>
      <c r="E21" s="37">
        <f>SUM(N12:N14)</f>
        <v>283</v>
      </c>
      <c r="F21" s="12"/>
      <c r="G21" s="12"/>
      <c r="H21" s="12"/>
      <c r="I21" s="12"/>
      <c r="J21" s="12"/>
      <c r="K21" s="12"/>
      <c r="L21" s="12"/>
      <c r="M21" s="12"/>
      <c r="N21" s="38">
        <f>SUM(E21)</f>
        <v>283</v>
      </c>
      <c r="O21" s="12"/>
    </row>
    <row r="22" spans="3:15" s="3" customFormat="1" ht="21.75" customHeight="1">
      <c r="C22" s="9"/>
      <c r="D22" s="12"/>
      <c r="E22" s="39">
        <f>SUM(N15:N17)</f>
        <v>279</v>
      </c>
      <c r="F22" s="12"/>
      <c r="G22" s="12"/>
      <c r="H22" s="12"/>
      <c r="I22" s="12"/>
      <c r="J22" s="12"/>
      <c r="K22" s="12"/>
      <c r="L22" s="12"/>
      <c r="M22" s="12"/>
      <c r="N22" s="40">
        <f>SUM(E22)</f>
        <v>279</v>
      </c>
      <c r="O22" s="12"/>
    </row>
    <row r="24" spans="3:15" s="3" customFormat="1" ht="21.75" customHeight="1">
      <c r="C24" s="10" t="s">
        <v>28</v>
      </c>
      <c r="D24" s="12"/>
      <c r="E24" s="12"/>
      <c r="F24" s="11">
        <v>1</v>
      </c>
      <c r="G24" s="12"/>
      <c r="H24" s="12"/>
      <c r="I24" s="12"/>
      <c r="J24" s="12"/>
      <c r="K24" s="11"/>
      <c r="L24" s="12"/>
      <c r="M24" s="12"/>
      <c r="N24" s="11" t="s">
        <v>4</v>
      </c>
      <c r="O24" s="12"/>
    </row>
    <row r="25" spans="3:15" s="3" customFormat="1" ht="21.75" customHeight="1">
      <c r="C25" s="10" t="s">
        <v>29</v>
      </c>
      <c r="D25" s="12"/>
      <c r="E25" s="12"/>
      <c r="F25" s="37">
        <f>SUM(E19,E21)</f>
        <v>571</v>
      </c>
      <c r="G25" s="12"/>
      <c r="H25" s="12"/>
      <c r="I25" s="12"/>
      <c r="J25" s="12"/>
      <c r="K25" s="11"/>
      <c r="L25" s="12"/>
      <c r="M25" s="12"/>
      <c r="N25" s="37">
        <f>SUM(F25)</f>
        <v>571</v>
      </c>
      <c r="O25" s="12"/>
    </row>
    <row r="26" spans="3:15" s="3" customFormat="1" ht="21.75" customHeight="1">
      <c r="C26" s="10" t="s">
        <v>30</v>
      </c>
      <c r="D26" s="12"/>
      <c r="E26" s="12"/>
      <c r="F26" s="39">
        <f>SUM(E20,E22)</f>
        <v>554</v>
      </c>
      <c r="G26" s="12"/>
      <c r="H26" s="12"/>
      <c r="I26" s="12"/>
      <c r="J26" s="12"/>
      <c r="K26" s="11"/>
      <c r="L26" s="12"/>
      <c r="M26" s="12"/>
      <c r="N26" s="39">
        <f>SUM(F26)</f>
        <v>554</v>
      </c>
      <c r="O26" s="12"/>
    </row>
  </sheetData>
  <sheetProtection/>
  <mergeCells count="8">
    <mergeCell ref="C19:D19"/>
    <mergeCell ref="C21:D21"/>
    <mergeCell ref="B6:B11"/>
    <mergeCell ref="B12:B17"/>
    <mergeCell ref="P6:P11"/>
    <mergeCell ref="P12:P17"/>
    <mergeCell ref="A1:Q1"/>
    <mergeCell ref="A2:Q2"/>
  </mergeCells>
  <printOptions/>
  <pageMargins left="0.38" right="0.43" top="0.42" bottom="0.45" header="0.27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Q26"/>
  <sheetViews>
    <sheetView zoomScale="90" zoomScaleNormal="90" zoomScalePageLayoutView="0" workbookViewId="0" topLeftCell="A4">
      <selection activeCell="C27" sqref="C27:C29"/>
    </sheetView>
  </sheetViews>
  <sheetFormatPr defaultColWidth="11.421875" defaultRowHeight="12.75"/>
  <cols>
    <col min="1" max="2" width="3.7109375" style="0" customWidth="1"/>
    <col min="3" max="3" width="34.28125" style="7" bestFit="1" customWidth="1"/>
    <col min="4" max="13" width="6.7109375" style="28" customWidth="1"/>
    <col min="14" max="14" width="8.00390625" style="28" bestFit="1" customWidth="1"/>
    <col min="15" max="15" width="7.421875" style="28" bestFit="1" customWidth="1"/>
    <col min="16" max="16" width="3.7109375" style="0" customWidth="1"/>
    <col min="17" max="20" width="6.7109375" style="0" customWidth="1"/>
  </cols>
  <sheetData>
    <row r="1" spans="1:17" ht="18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71"/>
    </row>
    <row r="2" spans="1:17" ht="15.7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1"/>
      <c r="P2" s="71"/>
      <c r="Q2" s="71"/>
    </row>
    <row r="3" spans="1:15" ht="18">
      <c r="A3" s="5">
        <v>2</v>
      </c>
      <c r="B3" s="1"/>
      <c r="C3" s="6"/>
      <c r="O3" s="2" t="s">
        <v>36</v>
      </c>
    </row>
    <row r="4" spans="4:15" ht="15.75"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35</v>
      </c>
      <c r="O4" s="2" t="s">
        <v>2</v>
      </c>
    </row>
    <row r="5" spans="3:15" ht="15"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7" s="3" customFormat="1" ht="21.75" customHeight="1">
      <c r="B6" s="75" t="s">
        <v>31</v>
      </c>
      <c r="C6" s="19" t="s">
        <v>45</v>
      </c>
      <c r="D6" s="30">
        <v>10</v>
      </c>
      <c r="E6" s="30">
        <v>10</v>
      </c>
      <c r="F6" s="30">
        <v>10</v>
      </c>
      <c r="G6" s="30">
        <v>10</v>
      </c>
      <c r="H6" s="30">
        <v>10</v>
      </c>
      <c r="I6" s="31">
        <v>10</v>
      </c>
      <c r="J6" s="31">
        <v>10</v>
      </c>
      <c r="K6" s="31">
        <v>10</v>
      </c>
      <c r="L6" s="32">
        <v>10</v>
      </c>
      <c r="M6" s="31">
        <v>10</v>
      </c>
      <c r="N6" s="31">
        <f>SUM(D6:M6)</f>
        <v>100</v>
      </c>
      <c r="O6" s="32"/>
      <c r="P6" s="68" t="s">
        <v>33</v>
      </c>
      <c r="Q6" s="3">
        <v>1</v>
      </c>
    </row>
    <row r="7" spans="2:17" s="3" customFormat="1" ht="21.75" customHeight="1">
      <c r="B7" s="75"/>
      <c r="C7" s="16" t="s">
        <v>46</v>
      </c>
      <c r="D7" s="31">
        <v>10</v>
      </c>
      <c r="E7" s="31">
        <v>9</v>
      </c>
      <c r="F7" s="31">
        <v>10</v>
      </c>
      <c r="G7" s="31">
        <v>10</v>
      </c>
      <c r="H7" s="31">
        <v>10</v>
      </c>
      <c r="I7" s="31">
        <v>10</v>
      </c>
      <c r="J7" s="31">
        <v>10</v>
      </c>
      <c r="K7" s="31">
        <v>10</v>
      </c>
      <c r="L7" s="32">
        <v>10</v>
      </c>
      <c r="M7" s="31">
        <v>9</v>
      </c>
      <c r="N7" s="31">
        <f aca="true" t="shared" si="0" ref="N7:N17">SUM(D7:M7)</f>
        <v>98</v>
      </c>
      <c r="O7" s="32"/>
      <c r="P7" s="68"/>
      <c r="Q7" s="3">
        <v>2</v>
      </c>
    </row>
    <row r="8" spans="1:17" s="3" customFormat="1" ht="21.75" customHeight="1">
      <c r="A8" s="4"/>
      <c r="B8" s="75"/>
      <c r="C8" s="16" t="s">
        <v>47</v>
      </c>
      <c r="D8" s="31">
        <v>8</v>
      </c>
      <c r="E8" s="31">
        <v>10</v>
      </c>
      <c r="F8" s="31">
        <v>10</v>
      </c>
      <c r="G8" s="31">
        <v>9</v>
      </c>
      <c r="H8" s="31">
        <v>10</v>
      </c>
      <c r="I8" s="31">
        <v>9</v>
      </c>
      <c r="J8" s="31">
        <v>10</v>
      </c>
      <c r="K8" s="31">
        <v>9</v>
      </c>
      <c r="L8" s="32">
        <v>10</v>
      </c>
      <c r="M8" s="31">
        <v>10</v>
      </c>
      <c r="N8" s="31">
        <f t="shared" si="0"/>
        <v>95</v>
      </c>
      <c r="O8" s="32"/>
      <c r="P8" s="68"/>
      <c r="Q8" s="3">
        <v>3</v>
      </c>
    </row>
    <row r="9" spans="1:17" s="3" customFormat="1" ht="21.75" customHeight="1">
      <c r="A9" s="4"/>
      <c r="B9" s="75"/>
      <c r="C9" s="14" t="s">
        <v>16</v>
      </c>
      <c r="D9" s="33">
        <v>10</v>
      </c>
      <c r="E9" s="33">
        <v>9</v>
      </c>
      <c r="F9" s="33">
        <v>9</v>
      </c>
      <c r="G9" s="33">
        <v>10</v>
      </c>
      <c r="H9" s="33">
        <v>10</v>
      </c>
      <c r="I9" s="33">
        <v>9</v>
      </c>
      <c r="J9" s="33">
        <v>10</v>
      </c>
      <c r="K9" s="33">
        <v>10</v>
      </c>
      <c r="L9" s="34">
        <v>10</v>
      </c>
      <c r="M9" s="33">
        <v>10</v>
      </c>
      <c r="N9" s="33">
        <f t="shared" si="0"/>
        <v>97</v>
      </c>
      <c r="O9" s="34"/>
      <c r="P9" s="68"/>
      <c r="Q9" s="3">
        <v>4</v>
      </c>
    </row>
    <row r="10" spans="1:17" s="3" customFormat="1" ht="21.75" customHeight="1">
      <c r="A10" s="4"/>
      <c r="B10" s="75"/>
      <c r="C10" s="14" t="s">
        <v>17</v>
      </c>
      <c r="D10" s="33">
        <v>8</v>
      </c>
      <c r="E10" s="33">
        <v>9</v>
      </c>
      <c r="F10" s="33">
        <v>9</v>
      </c>
      <c r="G10" s="33">
        <v>9</v>
      </c>
      <c r="H10" s="33">
        <v>9</v>
      </c>
      <c r="I10" s="33">
        <v>10</v>
      </c>
      <c r="J10" s="33">
        <v>9</v>
      </c>
      <c r="K10" s="33">
        <v>10</v>
      </c>
      <c r="L10" s="34">
        <v>10</v>
      </c>
      <c r="M10" s="33">
        <v>10</v>
      </c>
      <c r="N10" s="33">
        <f t="shared" si="0"/>
        <v>93</v>
      </c>
      <c r="O10" s="34"/>
      <c r="P10" s="68"/>
      <c r="Q10" s="3">
        <v>5</v>
      </c>
    </row>
    <row r="11" spans="1:17" s="3" customFormat="1" ht="21.75" customHeight="1">
      <c r="A11" s="4"/>
      <c r="B11" s="75"/>
      <c r="C11" s="14" t="s">
        <v>18</v>
      </c>
      <c r="D11" s="33">
        <v>8</v>
      </c>
      <c r="E11" s="33">
        <v>10</v>
      </c>
      <c r="F11" s="33">
        <v>10</v>
      </c>
      <c r="G11" s="33">
        <v>9</v>
      </c>
      <c r="H11" s="33">
        <v>10</v>
      </c>
      <c r="I11" s="33">
        <v>10</v>
      </c>
      <c r="J11" s="33">
        <v>9</v>
      </c>
      <c r="K11" s="33">
        <v>10</v>
      </c>
      <c r="L11" s="34">
        <v>10</v>
      </c>
      <c r="M11" s="33">
        <v>9</v>
      </c>
      <c r="N11" s="33">
        <f t="shared" si="0"/>
        <v>95</v>
      </c>
      <c r="O11" s="34"/>
      <c r="P11" s="68"/>
      <c r="Q11" s="3">
        <v>6</v>
      </c>
    </row>
    <row r="12" spans="1:17" s="3" customFormat="1" ht="21.75" customHeight="1">
      <c r="A12" s="4"/>
      <c r="B12" s="76" t="s">
        <v>32</v>
      </c>
      <c r="C12" s="17" t="s">
        <v>48</v>
      </c>
      <c r="D12" s="35">
        <v>10</v>
      </c>
      <c r="E12" s="35">
        <v>10</v>
      </c>
      <c r="F12" s="35">
        <v>9</v>
      </c>
      <c r="G12" s="35">
        <v>9</v>
      </c>
      <c r="H12" s="35">
        <v>9</v>
      </c>
      <c r="I12" s="35">
        <v>9</v>
      </c>
      <c r="J12" s="35">
        <v>9</v>
      </c>
      <c r="K12" s="35">
        <v>10</v>
      </c>
      <c r="L12" s="36">
        <v>10</v>
      </c>
      <c r="M12" s="35">
        <v>10</v>
      </c>
      <c r="N12" s="31">
        <f t="shared" si="0"/>
        <v>95</v>
      </c>
      <c r="O12" s="36"/>
      <c r="P12" s="69" t="s">
        <v>34</v>
      </c>
      <c r="Q12" s="3">
        <v>7</v>
      </c>
    </row>
    <row r="13" spans="1:17" s="3" customFormat="1" ht="21.75" customHeight="1">
      <c r="A13" s="4"/>
      <c r="B13" s="76"/>
      <c r="C13" s="18" t="s">
        <v>49</v>
      </c>
      <c r="D13" s="31">
        <v>10</v>
      </c>
      <c r="E13" s="31">
        <v>9</v>
      </c>
      <c r="F13" s="31">
        <v>10</v>
      </c>
      <c r="G13" s="31">
        <v>9</v>
      </c>
      <c r="H13" s="31">
        <v>10</v>
      </c>
      <c r="I13" s="31">
        <v>9</v>
      </c>
      <c r="J13" s="31">
        <v>9</v>
      </c>
      <c r="K13" s="31">
        <v>10</v>
      </c>
      <c r="L13" s="32">
        <v>10</v>
      </c>
      <c r="M13" s="31">
        <v>9</v>
      </c>
      <c r="N13" s="31">
        <f t="shared" si="0"/>
        <v>95</v>
      </c>
      <c r="O13" s="32"/>
      <c r="P13" s="69"/>
      <c r="Q13" s="3">
        <v>8</v>
      </c>
    </row>
    <row r="14" spans="1:17" s="3" customFormat="1" ht="21.75" customHeight="1">
      <c r="A14" s="4"/>
      <c r="B14" s="76"/>
      <c r="C14" s="17" t="s">
        <v>50</v>
      </c>
      <c r="D14" s="35">
        <v>10</v>
      </c>
      <c r="E14" s="35">
        <v>9</v>
      </c>
      <c r="F14" s="35">
        <v>10</v>
      </c>
      <c r="G14" s="35">
        <v>9</v>
      </c>
      <c r="H14" s="35">
        <v>10</v>
      </c>
      <c r="I14" s="35">
        <v>8</v>
      </c>
      <c r="J14" s="35">
        <v>10</v>
      </c>
      <c r="K14" s="35">
        <v>9</v>
      </c>
      <c r="L14" s="36">
        <v>10</v>
      </c>
      <c r="M14" s="35">
        <v>10</v>
      </c>
      <c r="N14" s="31">
        <f t="shared" si="0"/>
        <v>95</v>
      </c>
      <c r="O14" s="36"/>
      <c r="P14" s="69"/>
      <c r="Q14" s="3">
        <v>9</v>
      </c>
    </row>
    <row r="15" spans="2:17" s="3" customFormat="1" ht="21.75" customHeight="1">
      <c r="B15" s="76"/>
      <c r="C15" s="15" t="s">
        <v>19</v>
      </c>
      <c r="D15" s="33">
        <v>10</v>
      </c>
      <c r="E15" s="33">
        <v>10</v>
      </c>
      <c r="F15" s="33">
        <v>10</v>
      </c>
      <c r="G15" s="33">
        <v>10</v>
      </c>
      <c r="H15" s="33">
        <v>10</v>
      </c>
      <c r="I15" s="33">
        <v>10</v>
      </c>
      <c r="J15" s="33">
        <v>10</v>
      </c>
      <c r="K15" s="33">
        <v>10</v>
      </c>
      <c r="L15" s="34">
        <v>10</v>
      </c>
      <c r="M15" s="33">
        <v>9</v>
      </c>
      <c r="N15" s="33">
        <f t="shared" si="0"/>
        <v>99</v>
      </c>
      <c r="O15" s="34"/>
      <c r="P15" s="69"/>
      <c r="Q15" s="3">
        <v>10</v>
      </c>
    </row>
    <row r="16" spans="2:17" s="3" customFormat="1" ht="21.75" customHeight="1">
      <c r="B16" s="76"/>
      <c r="C16" s="14" t="s">
        <v>15</v>
      </c>
      <c r="D16" s="33">
        <v>9</v>
      </c>
      <c r="E16" s="33">
        <v>9</v>
      </c>
      <c r="F16" s="33">
        <v>10</v>
      </c>
      <c r="G16" s="33">
        <v>9</v>
      </c>
      <c r="H16" s="33">
        <v>7</v>
      </c>
      <c r="I16" s="33">
        <v>9</v>
      </c>
      <c r="J16" s="33">
        <v>10</v>
      </c>
      <c r="K16" s="33">
        <v>9</v>
      </c>
      <c r="L16" s="34">
        <v>9</v>
      </c>
      <c r="M16" s="33">
        <v>10</v>
      </c>
      <c r="N16" s="33">
        <f t="shared" si="0"/>
        <v>91</v>
      </c>
      <c r="O16" s="34"/>
      <c r="P16" s="69"/>
      <c r="Q16" s="3">
        <v>11</v>
      </c>
    </row>
    <row r="17" spans="2:17" s="3" customFormat="1" ht="21.75" customHeight="1">
      <c r="B17" s="76"/>
      <c r="C17" s="14" t="s">
        <v>21</v>
      </c>
      <c r="D17" s="33">
        <v>10</v>
      </c>
      <c r="E17" s="33">
        <v>10</v>
      </c>
      <c r="F17" s="33">
        <v>10</v>
      </c>
      <c r="G17" s="33">
        <v>10</v>
      </c>
      <c r="H17" s="33">
        <v>10</v>
      </c>
      <c r="I17" s="33">
        <v>10</v>
      </c>
      <c r="J17" s="33">
        <v>10</v>
      </c>
      <c r="K17" s="33">
        <v>10</v>
      </c>
      <c r="L17" s="34">
        <v>10</v>
      </c>
      <c r="M17" s="33">
        <v>10</v>
      </c>
      <c r="N17" s="33">
        <f t="shared" si="0"/>
        <v>100</v>
      </c>
      <c r="O17" s="34"/>
      <c r="P17" s="69"/>
      <c r="Q17" s="3">
        <v>12</v>
      </c>
    </row>
    <row r="19" spans="3:15" s="3" customFormat="1" ht="21.75" customHeight="1">
      <c r="C19" s="73" t="s">
        <v>26</v>
      </c>
      <c r="D19" s="73"/>
      <c r="E19" s="37">
        <f>SUM(N6:N8)</f>
        <v>293</v>
      </c>
      <c r="F19" s="12"/>
      <c r="G19" s="12"/>
      <c r="H19" s="12"/>
      <c r="I19" s="12"/>
      <c r="J19" s="12"/>
      <c r="K19" s="12"/>
      <c r="L19" s="12"/>
      <c r="M19" s="12"/>
      <c r="N19" s="38">
        <f>SUM(Doorgang1!E19+E19)</f>
        <v>581</v>
      </c>
      <c r="O19" s="12"/>
    </row>
    <row r="20" spans="3:15" s="3" customFormat="1" ht="21.75" customHeight="1">
      <c r="C20" s="9"/>
      <c r="D20" s="12"/>
      <c r="E20" s="39">
        <f>SUM(N9:N11)</f>
        <v>285</v>
      </c>
      <c r="F20" s="12"/>
      <c r="G20" s="12"/>
      <c r="H20" s="12"/>
      <c r="I20" s="12"/>
      <c r="J20" s="12"/>
      <c r="K20" s="12"/>
      <c r="L20" s="12"/>
      <c r="M20" s="12"/>
      <c r="N20" s="40">
        <f>SUM(Doorgang1!E20+E20)</f>
        <v>560</v>
      </c>
      <c r="O20" s="12"/>
    </row>
    <row r="21" spans="3:15" s="3" customFormat="1" ht="21.75" customHeight="1">
      <c r="C21" s="74" t="s">
        <v>27</v>
      </c>
      <c r="D21" s="74"/>
      <c r="E21" s="37">
        <f>SUM(N12:N14)</f>
        <v>285</v>
      </c>
      <c r="F21" s="12"/>
      <c r="G21" s="12"/>
      <c r="H21" s="12"/>
      <c r="I21" s="12"/>
      <c r="J21" s="12"/>
      <c r="K21" s="12"/>
      <c r="L21" s="12"/>
      <c r="M21" s="12"/>
      <c r="N21" s="38">
        <f>SUM(Doorgang1!E21+E21)</f>
        <v>568</v>
      </c>
      <c r="O21" s="12"/>
    </row>
    <row r="22" spans="3:15" s="3" customFormat="1" ht="21.75" customHeight="1">
      <c r="C22" s="9"/>
      <c r="D22" s="12"/>
      <c r="E22" s="39">
        <f>SUM(N15:N17)</f>
        <v>290</v>
      </c>
      <c r="F22" s="12"/>
      <c r="G22" s="12"/>
      <c r="H22" s="12"/>
      <c r="I22" s="12"/>
      <c r="J22" s="12"/>
      <c r="K22" s="12"/>
      <c r="L22" s="12"/>
      <c r="M22" s="12"/>
      <c r="N22" s="40">
        <f>SUM(Doorgang1!E22+E22)</f>
        <v>569</v>
      </c>
      <c r="O22" s="12"/>
    </row>
    <row r="24" spans="3:15" s="3" customFormat="1" ht="21.75" customHeight="1">
      <c r="C24" s="10" t="s">
        <v>28</v>
      </c>
      <c r="D24" s="12"/>
      <c r="E24" s="12"/>
      <c r="F24" s="11">
        <v>1</v>
      </c>
      <c r="G24" s="12"/>
      <c r="H24" s="11">
        <v>2</v>
      </c>
      <c r="I24" s="12"/>
      <c r="J24" s="12"/>
      <c r="K24" s="11"/>
      <c r="L24" s="12"/>
      <c r="M24" s="12"/>
      <c r="N24" s="11" t="s">
        <v>4</v>
      </c>
      <c r="O24" s="12"/>
    </row>
    <row r="25" spans="3:15" s="3" customFormat="1" ht="21.75" customHeight="1">
      <c r="C25" s="10" t="s">
        <v>29</v>
      </c>
      <c r="D25" s="12"/>
      <c r="E25" s="12"/>
      <c r="F25" s="37">
        <f>SUM(Doorgang1!F25)</f>
        <v>571</v>
      </c>
      <c r="G25" s="12"/>
      <c r="H25" s="37">
        <f>SUM(E19,E21)</f>
        <v>578</v>
      </c>
      <c r="I25" s="12"/>
      <c r="J25" s="12"/>
      <c r="K25" s="11"/>
      <c r="L25" s="12"/>
      <c r="M25" s="12"/>
      <c r="N25" s="37">
        <f>SUM(F25,H25)</f>
        <v>1149</v>
      </c>
      <c r="O25" s="12"/>
    </row>
    <row r="26" spans="3:15" s="3" customFormat="1" ht="21.75" customHeight="1">
      <c r="C26" s="10" t="s">
        <v>30</v>
      </c>
      <c r="D26" s="12"/>
      <c r="E26" s="12"/>
      <c r="F26" s="39">
        <f>SUM(Doorgang1!F26)</f>
        <v>554</v>
      </c>
      <c r="G26" s="12"/>
      <c r="H26" s="39">
        <f>SUM(E20,E22)</f>
        <v>575</v>
      </c>
      <c r="I26" s="12"/>
      <c r="J26" s="12"/>
      <c r="K26" s="11"/>
      <c r="L26" s="12"/>
      <c r="M26" s="12"/>
      <c r="N26" s="39">
        <f>SUM(F26,H26)</f>
        <v>1129</v>
      </c>
      <c r="O26" s="12"/>
    </row>
  </sheetData>
  <sheetProtection/>
  <mergeCells count="8">
    <mergeCell ref="C19:D19"/>
    <mergeCell ref="C21:D21"/>
    <mergeCell ref="B6:B11"/>
    <mergeCell ref="B12:B17"/>
    <mergeCell ref="P6:P11"/>
    <mergeCell ref="P12:P17"/>
    <mergeCell ref="A1:Q1"/>
    <mergeCell ref="A2:Q2"/>
  </mergeCells>
  <printOptions/>
  <pageMargins left="0.42" right="0.43" top="0.4" bottom="0.38" header="0.27" footer="0.2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Q30"/>
  <sheetViews>
    <sheetView zoomScale="90" zoomScaleNormal="90" zoomScalePageLayoutView="0" workbookViewId="0" topLeftCell="A1">
      <selection activeCell="M11" sqref="M11"/>
    </sheetView>
  </sheetViews>
  <sheetFormatPr defaultColWidth="11.421875" defaultRowHeight="12.75"/>
  <cols>
    <col min="1" max="2" width="3.7109375" style="0" customWidth="1"/>
    <col min="3" max="3" width="36.00390625" style="7" bestFit="1" customWidth="1"/>
    <col min="4" max="13" width="6.7109375" style="28" customWidth="1"/>
    <col min="14" max="14" width="8.00390625" style="28" bestFit="1" customWidth="1"/>
    <col min="15" max="15" width="6.7109375" style="28" customWidth="1"/>
    <col min="16" max="16" width="3.7109375" style="0" customWidth="1"/>
    <col min="17" max="20" width="6.7109375" style="0" customWidth="1"/>
  </cols>
  <sheetData>
    <row r="1" spans="1:17" ht="18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71"/>
    </row>
    <row r="2" spans="1:17" ht="15.7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1"/>
      <c r="P2" s="71"/>
      <c r="Q2" s="71"/>
    </row>
    <row r="3" spans="1:15" ht="18">
      <c r="A3" s="5">
        <v>3</v>
      </c>
      <c r="B3" s="1"/>
      <c r="C3" s="6"/>
      <c r="O3" s="2" t="s">
        <v>36</v>
      </c>
    </row>
    <row r="4" spans="4:15" ht="15.75"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35</v>
      </c>
      <c r="O4" s="2" t="s">
        <v>2</v>
      </c>
    </row>
    <row r="5" spans="3:15" ht="15"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6" s="3" customFormat="1" ht="21.75" customHeight="1">
      <c r="B6" s="75" t="s">
        <v>31</v>
      </c>
      <c r="C6" s="19" t="s">
        <v>51</v>
      </c>
      <c r="D6" s="30">
        <v>9</v>
      </c>
      <c r="E6" s="30">
        <v>10</v>
      </c>
      <c r="F6" s="30">
        <v>10</v>
      </c>
      <c r="G6" s="30">
        <v>10</v>
      </c>
      <c r="H6" s="30">
        <v>10</v>
      </c>
      <c r="I6" s="31">
        <v>10</v>
      </c>
      <c r="J6" s="31">
        <v>10</v>
      </c>
      <c r="K6" s="31">
        <v>10</v>
      </c>
      <c r="L6" s="32">
        <v>10</v>
      </c>
      <c r="M6" s="31">
        <v>10</v>
      </c>
      <c r="N6" s="31">
        <f>SUM(D6:M6)</f>
        <v>99</v>
      </c>
      <c r="O6" s="32"/>
      <c r="P6" s="68" t="s">
        <v>33</v>
      </c>
    </row>
    <row r="7" spans="2:16" s="3" customFormat="1" ht="21.75" customHeight="1">
      <c r="B7" s="75"/>
      <c r="C7" s="16" t="s">
        <v>43</v>
      </c>
      <c r="D7" s="31">
        <v>10</v>
      </c>
      <c r="E7" s="31">
        <v>10</v>
      </c>
      <c r="F7" s="31">
        <v>10</v>
      </c>
      <c r="G7" s="31">
        <v>10</v>
      </c>
      <c r="H7" s="31">
        <v>10</v>
      </c>
      <c r="I7" s="31">
        <v>9</v>
      </c>
      <c r="J7" s="31">
        <v>10</v>
      </c>
      <c r="K7" s="31">
        <v>10</v>
      </c>
      <c r="L7" s="32">
        <v>9</v>
      </c>
      <c r="M7" s="31">
        <v>10</v>
      </c>
      <c r="N7" s="31">
        <f aca="true" t="shared" si="0" ref="N7:N17">SUM(D7:M7)</f>
        <v>98</v>
      </c>
      <c r="O7" s="32"/>
      <c r="P7" s="68"/>
    </row>
    <row r="8" spans="1:16" s="3" customFormat="1" ht="21.75" customHeight="1">
      <c r="A8" s="4"/>
      <c r="B8" s="75"/>
      <c r="C8" s="16" t="s">
        <v>52</v>
      </c>
      <c r="D8" s="31">
        <v>9</v>
      </c>
      <c r="E8" s="31">
        <v>10</v>
      </c>
      <c r="F8" s="31">
        <v>9</v>
      </c>
      <c r="G8" s="31">
        <v>10</v>
      </c>
      <c r="H8" s="31">
        <v>10</v>
      </c>
      <c r="I8" s="31">
        <v>8</v>
      </c>
      <c r="J8" s="31">
        <v>10</v>
      </c>
      <c r="K8" s="31">
        <v>10</v>
      </c>
      <c r="L8" s="32">
        <v>9</v>
      </c>
      <c r="M8" s="31">
        <v>10</v>
      </c>
      <c r="N8" s="31">
        <f t="shared" si="0"/>
        <v>95</v>
      </c>
      <c r="O8" s="32"/>
      <c r="P8" s="68"/>
    </row>
    <row r="9" spans="1:16" s="3" customFormat="1" ht="21.75" customHeight="1">
      <c r="A9" s="4"/>
      <c r="B9" s="75"/>
      <c r="C9" s="14" t="s">
        <v>22</v>
      </c>
      <c r="D9" s="33">
        <v>9</v>
      </c>
      <c r="E9" s="33">
        <v>10</v>
      </c>
      <c r="F9" s="33">
        <v>10</v>
      </c>
      <c r="G9" s="33">
        <v>9</v>
      </c>
      <c r="H9" s="33">
        <v>10</v>
      </c>
      <c r="I9" s="33">
        <v>9</v>
      </c>
      <c r="J9" s="33">
        <v>9</v>
      </c>
      <c r="K9" s="33">
        <v>10</v>
      </c>
      <c r="L9" s="34">
        <v>10</v>
      </c>
      <c r="M9" s="33">
        <v>10</v>
      </c>
      <c r="N9" s="33">
        <f t="shared" si="0"/>
        <v>96</v>
      </c>
      <c r="O9" s="34"/>
      <c r="P9" s="68"/>
    </row>
    <row r="10" spans="1:16" s="3" customFormat="1" ht="21.75" customHeight="1">
      <c r="A10" s="4"/>
      <c r="B10" s="75"/>
      <c r="C10" s="14" t="s">
        <v>14</v>
      </c>
      <c r="D10" s="33">
        <v>8</v>
      </c>
      <c r="E10" s="33">
        <v>10</v>
      </c>
      <c r="F10" s="33">
        <v>9</v>
      </c>
      <c r="G10" s="33">
        <v>10</v>
      </c>
      <c r="H10" s="33">
        <v>10</v>
      </c>
      <c r="I10" s="33">
        <v>10</v>
      </c>
      <c r="J10" s="33">
        <v>8</v>
      </c>
      <c r="K10" s="33">
        <v>10</v>
      </c>
      <c r="L10" s="34">
        <v>10</v>
      </c>
      <c r="M10" s="33">
        <v>10</v>
      </c>
      <c r="N10" s="33">
        <f t="shared" si="0"/>
        <v>95</v>
      </c>
      <c r="O10" s="34"/>
      <c r="P10" s="68"/>
    </row>
    <row r="11" spans="1:16" s="3" customFormat="1" ht="21.75" customHeight="1">
      <c r="A11" s="4"/>
      <c r="B11" s="75"/>
      <c r="C11" s="14" t="s">
        <v>20</v>
      </c>
      <c r="D11" s="33">
        <v>10</v>
      </c>
      <c r="E11" s="33">
        <v>9</v>
      </c>
      <c r="F11" s="33">
        <v>9</v>
      </c>
      <c r="G11" s="33">
        <v>10</v>
      </c>
      <c r="H11" s="33">
        <v>9</v>
      </c>
      <c r="I11" s="33">
        <v>10</v>
      </c>
      <c r="J11" s="33">
        <v>9</v>
      </c>
      <c r="K11" s="33">
        <v>10</v>
      </c>
      <c r="L11" s="34">
        <v>10</v>
      </c>
      <c r="M11" s="33">
        <v>9</v>
      </c>
      <c r="N11" s="33">
        <f t="shared" si="0"/>
        <v>95</v>
      </c>
      <c r="O11" s="34"/>
      <c r="P11" s="68"/>
    </row>
    <row r="12" spans="1:16" s="3" customFormat="1" ht="21.75" customHeight="1">
      <c r="A12" s="4"/>
      <c r="B12" s="76" t="s">
        <v>32</v>
      </c>
      <c r="C12" s="17" t="s">
        <v>53</v>
      </c>
      <c r="D12" s="35">
        <v>9</v>
      </c>
      <c r="E12" s="35">
        <v>10</v>
      </c>
      <c r="F12" s="35">
        <v>10</v>
      </c>
      <c r="G12" s="35">
        <v>10</v>
      </c>
      <c r="H12" s="35">
        <v>9</v>
      </c>
      <c r="I12" s="35">
        <v>10</v>
      </c>
      <c r="J12" s="35">
        <v>10</v>
      </c>
      <c r="K12" s="35">
        <v>9</v>
      </c>
      <c r="L12" s="36">
        <v>10</v>
      </c>
      <c r="M12" s="35">
        <v>8</v>
      </c>
      <c r="N12" s="31">
        <f t="shared" si="0"/>
        <v>95</v>
      </c>
      <c r="O12" s="36"/>
      <c r="P12" s="69" t="s">
        <v>34</v>
      </c>
    </row>
    <row r="13" spans="1:16" s="3" customFormat="1" ht="21.75" customHeight="1">
      <c r="A13" s="4"/>
      <c r="B13" s="76"/>
      <c r="C13" s="18" t="s">
        <v>54</v>
      </c>
      <c r="D13" s="31">
        <v>9</v>
      </c>
      <c r="E13" s="31">
        <v>10</v>
      </c>
      <c r="F13" s="31">
        <v>10</v>
      </c>
      <c r="G13" s="31">
        <v>9</v>
      </c>
      <c r="H13" s="31">
        <v>10</v>
      </c>
      <c r="I13" s="31">
        <v>10</v>
      </c>
      <c r="J13" s="31">
        <v>10</v>
      </c>
      <c r="K13" s="31">
        <v>9</v>
      </c>
      <c r="L13" s="32">
        <v>9</v>
      </c>
      <c r="M13" s="31">
        <v>9</v>
      </c>
      <c r="N13" s="31">
        <f t="shared" si="0"/>
        <v>95</v>
      </c>
      <c r="O13" s="32"/>
      <c r="P13" s="69"/>
    </row>
    <row r="14" spans="1:16" s="3" customFormat="1" ht="21.75" customHeight="1">
      <c r="A14" s="4"/>
      <c r="B14" s="76"/>
      <c r="C14" s="17" t="s">
        <v>55</v>
      </c>
      <c r="D14" s="35">
        <v>9</v>
      </c>
      <c r="E14" s="35">
        <v>10</v>
      </c>
      <c r="F14" s="35">
        <v>10</v>
      </c>
      <c r="G14" s="35">
        <v>10</v>
      </c>
      <c r="H14" s="35">
        <v>10</v>
      </c>
      <c r="I14" s="35">
        <v>9</v>
      </c>
      <c r="J14" s="35">
        <v>9</v>
      </c>
      <c r="K14" s="35">
        <v>9</v>
      </c>
      <c r="L14" s="36">
        <v>10</v>
      </c>
      <c r="M14" s="35">
        <v>10</v>
      </c>
      <c r="N14" s="31">
        <f t="shared" si="0"/>
        <v>96</v>
      </c>
      <c r="O14" s="36"/>
      <c r="P14" s="69"/>
    </row>
    <row r="15" spans="2:16" s="3" customFormat="1" ht="21.75" customHeight="1">
      <c r="B15" s="76"/>
      <c r="C15" s="15" t="s">
        <v>10</v>
      </c>
      <c r="D15" s="33">
        <v>9</v>
      </c>
      <c r="E15" s="33">
        <v>9</v>
      </c>
      <c r="F15" s="33">
        <v>9</v>
      </c>
      <c r="G15" s="33">
        <v>10</v>
      </c>
      <c r="H15" s="33">
        <v>9</v>
      </c>
      <c r="I15" s="33">
        <v>10</v>
      </c>
      <c r="J15" s="33">
        <v>9</v>
      </c>
      <c r="K15" s="33">
        <v>10</v>
      </c>
      <c r="L15" s="34">
        <v>9</v>
      </c>
      <c r="M15" s="33">
        <v>10</v>
      </c>
      <c r="N15" s="33">
        <f t="shared" si="0"/>
        <v>94</v>
      </c>
      <c r="O15" s="34"/>
      <c r="P15" s="69"/>
    </row>
    <row r="16" spans="2:16" s="3" customFormat="1" ht="21.75" customHeight="1">
      <c r="B16" s="76"/>
      <c r="C16" s="14" t="s">
        <v>11</v>
      </c>
      <c r="D16" s="33">
        <v>9</v>
      </c>
      <c r="E16" s="33">
        <v>9</v>
      </c>
      <c r="F16" s="33">
        <v>9</v>
      </c>
      <c r="G16" s="33">
        <v>9</v>
      </c>
      <c r="H16" s="33">
        <v>9</v>
      </c>
      <c r="I16" s="33">
        <v>10</v>
      </c>
      <c r="J16" s="33">
        <v>10</v>
      </c>
      <c r="K16" s="33">
        <v>8</v>
      </c>
      <c r="L16" s="34">
        <v>9</v>
      </c>
      <c r="M16" s="33">
        <v>9</v>
      </c>
      <c r="N16" s="33">
        <f t="shared" si="0"/>
        <v>91</v>
      </c>
      <c r="O16" s="34"/>
      <c r="P16" s="69"/>
    </row>
    <row r="17" spans="2:16" s="3" customFormat="1" ht="21.75" customHeight="1">
      <c r="B17" s="76"/>
      <c r="C17" s="14" t="s">
        <v>12</v>
      </c>
      <c r="D17" s="33">
        <v>9</v>
      </c>
      <c r="E17" s="33">
        <v>10</v>
      </c>
      <c r="F17" s="33">
        <v>9</v>
      </c>
      <c r="G17" s="33">
        <v>9</v>
      </c>
      <c r="H17" s="33">
        <v>9</v>
      </c>
      <c r="I17" s="33">
        <v>9</v>
      </c>
      <c r="J17" s="33">
        <v>9</v>
      </c>
      <c r="K17" s="33">
        <v>9</v>
      </c>
      <c r="L17" s="34">
        <v>10</v>
      </c>
      <c r="M17" s="33">
        <v>9</v>
      </c>
      <c r="N17" s="33">
        <f t="shared" si="0"/>
        <v>92</v>
      </c>
      <c r="O17" s="34"/>
      <c r="P17" s="69"/>
    </row>
    <row r="19" spans="3:15" s="3" customFormat="1" ht="21.75" customHeight="1">
      <c r="C19" s="73" t="s">
        <v>26</v>
      </c>
      <c r="D19" s="73"/>
      <c r="E19" s="37">
        <f>SUM(N6:N8)</f>
        <v>292</v>
      </c>
      <c r="F19" s="12"/>
      <c r="G19" s="12"/>
      <c r="H19" s="12"/>
      <c r="I19" s="12"/>
      <c r="J19" s="12"/>
      <c r="K19" s="12"/>
      <c r="L19" s="12"/>
      <c r="M19" s="12"/>
      <c r="N19" s="38">
        <f>SUM(Doorgang1!E19+Doorgang2!E19+E19)</f>
        <v>873</v>
      </c>
      <c r="O19" s="12"/>
    </row>
    <row r="20" spans="3:15" s="3" customFormat="1" ht="21.75" customHeight="1">
      <c r="C20" s="9"/>
      <c r="D20" s="12"/>
      <c r="E20" s="39">
        <f>SUM(N9:N11)</f>
        <v>286</v>
      </c>
      <c r="F20" s="12"/>
      <c r="G20" s="12"/>
      <c r="H20" s="12"/>
      <c r="I20" s="12"/>
      <c r="J20" s="12"/>
      <c r="K20" s="12"/>
      <c r="L20" s="12"/>
      <c r="M20" s="12"/>
      <c r="N20" s="40">
        <f>SUM(Doorgang1!E20+Doorgang2!E20+E20)</f>
        <v>846</v>
      </c>
      <c r="O20" s="12"/>
    </row>
    <row r="21" spans="3:15" s="3" customFormat="1" ht="21.75" customHeight="1">
      <c r="C21" s="74" t="s">
        <v>27</v>
      </c>
      <c r="D21" s="74"/>
      <c r="E21" s="37">
        <f>SUM(N12:N14)</f>
        <v>286</v>
      </c>
      <c r="F21" s="12"/>
      <c r="G21" s="12"/>
      <c r="H21" s="12"/>
      <c r="I21" s="12"/>
      <c r="J21" s="12"/>
      <c r="K21" s="12"/>
      <c r="L21" s="12"/>
      <c r="M21" s="12"/>
      <c r="N21" s="38">
        <f>SUM(Doorgang1!E21+Doorgang2!E21+E21)</f>
        <v>854</v>
      </c>
      <c r="O21" s="12"/>
    </row>
    <row r="22" spans="3:15" s="3" customFormat="1" ht="21.75" customHeight="1">
      <c r="C22" s="9"/>
      <c r="D22" s="12"/>
      <c r="E22" s="39">
        <f>SUM(N15:N17)</f>
        <v>277</v>
      </c>
      <c r="F22" s="12"/>
      <c r="G22" s="12"/>
      <c r="H22" s="12"/>
      <c r="I22" s="12"/>
      <c r="J22" s="12"/>
      <c r="K22" s="12"/>
      <c r="L22" s="12"/>
      <c r="M22" s="12"/>
      <c r="N22" s="40">
        <f>SUM(Doorgang1!E22+Doorgang2!E22+E22)</f>
        <v>846</v>
      </c>
      <c r="O22" s="12"/>
    </row>
    <row r="24" spans="3:15" s="3" customFormat="1" ht="21.75" customHeight="1">
      <c r="C24" s="10" t="s">
        <v>28</v>
      </c>
      <c r="D24" s="12"/>
      <c r="E24" s="12"/>
      <c r="F24" s="11">
        <v>1</v>
      </c>
      <c r="G24" s="12"/>
      <c r="H24" s="11">
        <v>2</v>
      </c>
      <c r="I24" s="12"/>
      <c r="J24" s="11">
        <v>3</v>
      </c>
      <c r="K24" s="12"/>
      <c r="L24" s="12"/>
      <c r="M24" s="12"/>
      <c r="N24" s="11" t="s">
        <v>4</v>
      </c>
      <c r="O24" s="12"/>
    </row>
    <row r="25" spans="3:15" s="3" customFormat="1" ht="21.75" customHeight="1">
      <c r="C25" s="10" t="s">
        <v>29</v>
      </c>
      <c r="D25" s="12"/>
      <c r="E25" s="12"/>
      <c r="F25" s="37">
        <f>SUM(Doorgang1!F25)</f>
        <v>571</v>
      </c>
      <c r="G25" s="12"/>
      <c r="H25" s="37">
        <f>SUM(Doorgang2!H25)</f>
        <v>578</v>
      </c>
      <c r="I25" s="12"/>
      <c r="J25" s="37">
        <f>SUM(E19,E21)</f>
        <v>578</v>
      </c>
      <c r="K25" s="12"/>
      <c r="L25" s="12"/>
      <c r="M25" s="12"/>
      <c r="N25" s="37">
        <f>SUM(F25,H25,J25)</f>
        <v>1727</v>
      </c>
      <c r="O25" s="12"/>
    </row>
    <row r="26" spans="3:15" s="3" customFormat="1" ht="21.75" customHeight="1">
      <c r="C26" s="10" t="s">
        <v>30</v>
      </c>
      <c r="D26" s="12"/>
      <c r="E26" s="12"/>
      <c r="F26" s="39">
        <f>SUM(Doorgang1!F26)</f>
        <v>554</v>
      </c>
      <c r="G26" s="12"/>
      <c r="H26" s="39">
        <f>SUM(Doorgang2!H26)</f>
        <v>575</v>
      </c>
      <c r="I26" s="12"/>
      <c r="J26" s="39">
        <f>SUM(E20,E22)</f>
        <v>563</v>
      </c>
      <c r="K26" s="11"/>
      <c r="L26" s="12"/>
      <c r="M26" s="12"/>
      <c r="N26" s="39">
        <f>SUM(F26,H26,J26)</f>
        <v>1692</v>
      </c>
      <c r="O26" s="12"/>
    </row>
    <row r="28" ht="15.75">
      <c r="K28" s="2"/>
    </row>
    <row r="30" ht="15.75">
      <c r="K30" s="2"/>
    </row>
  </sheetData>
  <sheetProtection/>
  <mergeCells count="8">
    <mergeCell ref="C19:D19"/>
    <mergeCell ref="C21:D21"/>
    <mergeCell ref="B12:B17"/>
    <mergeCell ref="B6:B11"/>
    <mergeCell ref="P6:P11"/>
    <mergeCell ref="P12:P17"/>
    <mergeCell ref="A1:Q1"/>
    <mergeCell ref="A2:Q2"/>
  </mergeCells>
  <printOptions/>
  <pageMargins left="0.39" right="0.59" top="0.42" bottom="0.41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31"/>
  <sheetViews>
    <sheetView zoomScale="90" zoomScaleNormal="90" zoomScalePageLayoutView="0" workbookViewId="0" topLeftCell="A1">
      <selection activeCell="L19" sqref="L19"/>
    </sheetView>
  </sheetViews>
  <sheetFormatPr defaultColWidth="11.421875" defaultRowHeight="12.75"/>
  <cols>
    <col min="1" max="2" width="3.7109375" style="0" customWidth="1"/>
    <col min="3" max="3" width="34.28125" style="7" bestFit="1" customWidth="1"/>
    <col min="4" max="14" width="6.7109375" style="28" customWidth="1"/>
    <col min="15" max="15" width="7.421875" style="28" bestFit="1" customWidth="1"/>
    <col min="16" max="16" width="3.7109375" style="0" customWidth="1"/>
    <col min="17" max="20" width="6.7109375" style="0" customWidth="1"/>
  </cols>
  <sheetData>
    <row r="1" spans="1:17" ht="18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71"/>
    </row>
    <row r="2" spans="1:17" ht="15.7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1"/>
      <c r="P2" s="71"/>
      <c r="Q2" s="71"/>
    </row>
    <row r="3" spans="1:15" ht="18" customHeight="1">
      <c r="A3" s="5">
        <v>4</v>
      </c>
      <c r="B3" s="1"/>
      <c r="C3" s="6"/>
      <c r="O3" s="2" t="s">
        <v>36</v>
      </c>
    </row>
    <row r="4" spans="4:15" ht="15.75"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 t="s">
        <v>35</v>
      </c>
      <c r="O4" s="2" t="s">
        <v>2</v>
      </c>
    </row>
    <row r="5" spans="3:15" ht="15"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6" s="3" customFormat="1" ht="21.75" customHeight="1">
      <c r="B6" s="75" t="s">
        <v>31</v>
      </c>
      <c r="C6" s="19" t="s">
        <v>56</v>
      </c>
      <c r="D6" s="30">
        <v>10</v>
      </c>
      <c r="E6" s="30">
        <v>10</v>
      </c>
      <c r="F6" s="30">
        <v>10</v>
      </c>
      <c r="G6" s="30">
        <v>9</v>
      </c>
      <c r="H6" s="30">
        <v>10</v>
      </c>
      <c r="I6" s="31">
        <v>9</v>
      </c>
      <c r="J6" s="31">
        <v>9</v>
      </c>
      <c r="K6" s="31">
        <v>10</v>
      </c>
      <c r="L6" s="32">
        <v>10</v>
      </c>
      <c r="M6" s="31">
        <v>10</v>
      </c>
      <c r="N6" s="31">
        <f>SUM(D6:M6)</f>
        <v>97</v>
      </c>
      <c r="O6" s="32"/>
      <c r="P6" s="68" t="s">
        <v>33</v>
      </c>
    </row>
    <row r="7" spans="2:16" s="3" customFormat="1" ht="21.75" customHeight="1">
      <c r="B7" s="75"/>
      <c r="C7" s="16" t="s">
        <v>57</v>
      </c>
      <c r="D7" s="31">
        <v>10</v>
      </c>
      <c r="E7" s="31">
        <v>10</v>
      </c>
      <c r="F7" s="31">
        <v>10</v>
      </c>
      <c r="G7" s="31">
        <v>9</v>
      </c>
      <c r="H7" s="31">
        <v>10</v>
      </c>
      <c r="I7" s="31">
        <v>9</v>
      </c>
      <c r="J7" s="31">
        <v>10</v>
      </c>
      <c r="K7" s="31">
        <v>10</v>
      </c>
      <c r="L7" s="32">
        <v>9</v>
      </c>
      <c r="M7" s="31">
        <v>10</v>
      </c>
      <c r="N7" s="31">
        <f aca="true" t="shared" si="0" ref="N7:N17">SUM(D7:M7)</f>
        <v>97</v>
      </c>
      <c r="O7" s="32"/>
      <c r="P7" s="68"/>
    </row>
    <row r="8" spans="1:16" s="3" customFormat="1" ht="21.75" customHeight="1">
      <c r="A8" s="4"/>
      <c r="B8" s="75"/>
      <c r="C8" s="16" t="s">
        <v>50</v>
      </c>
      <c r="D8" s="31">
        <v>10</v>
      </c>
      <c r="E8" s="31">
        <v>9</v>
      </c>
      <c r="F8" s="31">
        <v>10</v>
      </c>
      <c r="G8" s="31">
        <v>10</v>
      </c>
      <c r="H8" s="31">
        <v>10</v>
      </c>
      <c r="I8" s="31">
        <v>10</v>
      </c>
      <c r="J8" s="31">
        <v>10</v>
      </c>
      <c r="K8" s="31">
        <v>10</v>
      </c>
      <c r="L8" s="32">
        <v>9</v>
      </c>
      <c r="M8" s="31">
        <v>10</v>
      </c>
      <c r="N8" s="31">
        <f t="shared" si="0"/>
        <v>98</v>
      </c>
      <c r="O8" s="32"/>
      <c r="P8" s="68"/>
    </row>
    <row r="9" spans="1:16" s="3" customFormat="1" ht="21.75" customHeight="1">
      <c r="A9" s="4"/>
      <c r="B9" s="75"/>
      <c r="C9" s="14" t="s">
        <v>19</v>
      </c>
      <c r="D9" s="33">
        <v>9</v>
      </c>
      <c r="E9" s="33">
        <v>10</v>
      </c>
      <c r="F9" s="33">
        <v>9</v>
      </c>
      <c r="G9" s="33">
        <v>10</v>
      </c>
      <c r="H9" s="33">
        <v>9</v>
      </c>
      <c r="I9" s="33">
        <v>10</v>
      </c>
      <c r="J9" s="33">
        <v>10</v>
      </c>
      <c r="K9" s="33">
        <v>10</v>
      </c>
      <c r="L9" s="34">
        <v>9</v>
      </c>
      <c r="M9" s="33">
        <v>9</v>
      </c>
      <c r="N9" s="33">
        <f t="shared" si="0"/>
        <v>95</v>
      </c>
      <c r="O9" s="34"/>
      <c r="P9" s="68"/>
    </row>
    <row r="10" spans="1:16" s="3" customFormat="1" ht="21.75" customHeight="1">
      <c r="A10" s="4"/>
      <c r="B10" s="75"/>
      <c r="C10" s="14" t="s">
        <v>15</v>
      </c>
      <c r="D10" s="33">
        <v>9</v>
      </c>
      <c r="E10" s="33">
        <v>9</v>
      </c>
      <c r="F10" s="33">
        <v>9</v>
      </c>
      <c r="G10" s="33">
        <v>9</v>
      </c>
      <c r="H10" s="33">
        <v>10</v>
      </c>
      <c r="I10" s="33">
        <v>9</v>
      </c>
      <c r="J10" s="33">
        <v>7</v>
      </c>
      <c r="K10" s="33">
        <v>9</v>
      </c>
      <c r="L10" s="34">
        <v>10</v>
      </c>
      <c r="M10" s="33">
        <v>10</v>
      </c>
      <c r="N10" s="33">
        <f t="shared" si="0"/>
        <v>91</v>
      </c>
      <c r="O10" s="34"/>
      <c r="P10" s="68"/>
    </row>
    <row r="11" spans="1:16" s="3" customFormat="1" ht="21.75" customHeight="1">
      <c r="A11" s="4"/>
      <c r="B11" s="75"/>
      <c r="C11" s="14" t="s">
        <v>21</v>
      </c>
      <c r="D11" s="33">
        <v>10</v>
      </c>
      <c r="E11" s="33">
        <v>10</v>
      </c>
      <c r="F11" s="33">
        <v>9</v>
      </c>
      <c r="G11" s="33">
        <v>9</v>
      </c>
      <c r="H11" s="33">
        <v>9</v>
      </c>
      <c r="I11" s="33">
        <v>10</v>
      </c>
      <c r="J11" s="33">
        <v>9</v>
      </c>
      <c r="K11" s="33">
        <v>9</v>
      </c>
      <c r="L11" s="34">
        <v>10</v>
      </c>
      <c r="M11" s="33">
        <v>10</v>
      </c>
      <c r="N11" s="33">
        <f t="shared" si="0"/>
        <v>95</v>
      </c>
      <c r="O11" s="34"/>
      <c r="P11" s="68"/>
    </row>
    <row r="12" spans="1:16" s="3" customFormat="1" ht="21.75" customHeight="1">
      <c r="A12" s="4"/>
      <c r="B12" s="76" t="s">
        <v>32</v>
      </c>
      <c r="C12" s="17" t="s">
        <v>58</v>
      </c>
      <c r="D12" s="35">
        <v>10</v>
      </c>
      <c r="E12" s="35">
        <v>9</v>
      </c>
      <c r="F12" s="35">
        <v>9</v>
      </c>
      <c r="G12" s="35">
        <v>9</v>
      </c>
      <c r="H12" s="35">
        <v>9</v>
      </c>
      <c r="I12" s="35">
        <v>8</v>
      </c>
      <c r="J12" s="35">
        <v>8</v>
      </c>
      <c r="K12" s="35">
        <v>10</v>
      </c>
      <c r="L12" s="36">
        <v>10</v>
      </c>
      <c r="M12" s="35">
        <v>10</v>
      </c>
      <c r="N12" s="31">
        <f t="shared" si="0"/>
        <v>92</v>
      </c>
      <c r="O12" s="36"/>
      <c r="P12" s="69" t="s">
        <v>34</v>
      </c>
    </row>
    <row r="13" spans="1:16" s="3" customFormat="1" ht="21.75" customHeight="1">
      <c r="A13" s="4"/>
      <c r="B13" s="76"/>
      <c r="C13" s="18" t="s">
        <v>59</v>
      </c>
      <c r="D13" s="31">
        <v>9</v>
      </c>
      <c r="E13" s="31">
        <v>10</v>
      </c>
      <c r="F13" s="31">
        <v>9</v>
      </c>
      <c r="G13" s="31">
        <v>8</v>
      </c>
      <c r="H13" s="31">
        <v>9</v>
      </c>
      <c r="I13" s="31">
        <v>10</v>
      </c>
      <c r="J13" s="31">
        <v>9</v>
      </c>
      <c r="K13" s="31">
        <v>10</v>
      </c>
      <c r="L13" s="32">
        <v>9</v>
      </c>
      <c r="M13" s="31">
        <v>10</v>
      </c>
      <c r="N13" s="31">
        <f t="shared" si="0"/>
        <v>93</v>
      </c>
      <c r="O13" s="32"/>
      <c r="P13" s="69"/>
    </row>
    <row r="14" spans="1:16" s="3" customFormat="1" ht="21.75" customHeight="1">
      <c r="A14" s="4"/>
      <c r="B14" s="76"/>
      <c r="C14" s="17" t="s">
        <v>60</v>
      </c>
      <c r="D14" s="35">
        <v>10</v>
      </c>
      <c r="E14" s="35">
        <v>9</v>
      </c>
      <c r="F14" s="35">
        <v>10</v>
      </c>
      <c r="G14" s="35">
        <v>10</v>
      </c>
      <c r="H14" s="35">
        <v>9</v>
      </c>
      <c r="I14" s="35">
        <v>9</v>
      </c>
      <c r="J14" s="35">
        <v>9</v>
      </c>
      <c r="K14" s="35">
        <v>9</v>
      </c>
      <c r="L14" s="36">
        <v>9</v>
      </c>
      <c r="M14" s="35">
        <v>10</v>
      </c>
      <c r="N14" s="31">
        <f t="shared" si="0"/>
        <v>94</v>
      </c>
      <c r="O14" s="36"/>
      <c r="P14" s="69"/>
    </row>
    <row r="15" spans="2:16" s="3" customFormat="1" ht="21.75" customHeight="1">
      <c r="B15" s="76"/>
      <c r="C15" s="15" t="s">
        <v>16</v>
      </c>
      <c r="D15" s="33">
        <v>10</v>
      </c>
      <c r="E15" s="33">
        <v>10</v>
      </c>
      <c r="F15" s="33">
        <v>9</v>
      </c>
      <c r="G15" s="33">
        <v>9</v>
      </c>
      <c r="H15" s="33">
        <v>10</v>
      </c>
      <c r="I15" s="33">
        <v>10</v>
      </c>
      <c r="J15" s="33">
        <v>10</v>
      </c>
      <c r="K15" s="33">
        <v>10</v>
      </c>
      <c r="L15" s="34">
        <v>9</v>
      </c>
      <c r="M15" s="33">
        <v>10</v>
      </c>
      <c r="N15" s="33">
        <f t="shared" si="0"/>
        <v>97</v>
      </c>
      <c r="O15" s="34"/>
      <c r="P15" s="69"/>
    </row>
    <row r="16" spans="2:16" s="3" customFormat="1" ht="21.75" customHeight="1">
      <c r="B16" s="76"/>
      <c r="C16" s="14" t="s">
        <v>17</v>
      </c>
      <c r="D16" s="33">
        <v>10</v>
      </c>
      <c r="E16" s="33">
        <v>10</v>
      </c>
      <c r="F16" s="33">
        <v>9</v>
      </c>
      <c r="G16" s="33">
        <v>9</v>
      </c>
      <c r="H16" s="33">
        <v>10</v>
      </c>
      <c r="I16" s="33">
        <v>10</v>
      </c>
      <c r="J16" s="33">
        <v>9</v>
      </c>
      <c r="K16" s="33">
        <v>10</v>
      </c>
      <c r="L16" s="34">
        <v>9</v>
      </c>
      <c r="M16" s="33">
        <v>9</v>
      </c>
      <c r="N16" s="33">
        <f t="shared" si="0"/>
        <v>95</v>
      </c>
      <c r="O16" s="34"/>
      <c r="P16" s="69"/>
    </row>
    <row r="17" spans="2:16" s="3" customFormat="1" ht="21.75" customHeight="1">
      <c r="B17" s="76"/>
      <c r="C17" s="14" t="s">
        <v>18</v>
      </c>
      <c r="D17" s="33">
        <v>9</v>
      </c>
      <c r="E17" s="33">
        <v>9</v>
      </c>
      <c r="F17" s="33">
        <v>9</v>
      </c>
      <c r="G17" s="33">
        <v>10</v>
      </c>
      <c r="H17" s="33">
        <v>8</v>
      </c>
      <c r="I17" s="33">
        <v>8</v>
      </c>
      <c r="J17" s="33">
        <v>10</v>
      </c>
      <c r="K17" s="33">
        <v>10</v>
      </c>
      <c r="L17" s="34">
        <v>9</v>
      </c>
      <c r="M17" s="33">
        <v>10</v>
      </c>
      <c r="N17" s="33">
        <f t="shared" si="0"/>
        <v>92</v>
      </c>
      <c r="O17" s="34"/>
      <c r="P17" s="69"/>
    </row>
    <row r="19" spans="3:15" s="3" customFormat="1" ht="21.75" customHeight="1">
      <c r="C19" s="73" t="s">
        <v>26</v>
      </c>
      <c r="D19" s="73"/>
      <c r="E19" s="37">
        <f>SUM(N6:N8)</f>
        <v>292</v>
      </c>
      <c r="F19" s="12"/>
      <c r="G19" s="12"/>
      <c r="H19" s="12"/>
      <c r="I19" s="12"/>
      <c r="J19" s="12"/>
      <c r="K19" s="12"/>
      <c r="L19" s="12"/>
      <c r="M19" s="12"/>
      <c r="N19" s="38">
        <f>SUM(Doorgang1!E19+Doorgang2!E19+Doorgang3!E19+E19)</f>
        <v>1165</v>
      </c>
      <c r="O19" s="12"/>
    </row>
    <row r="20" spans="3:15" s="3" customFormat="1" ht="21.75" customHeight="1">
      <c r="C20" s="9"/>
      <c r="D20" s="12"/>
      <c r="E20" s="39">
        <f>SUM(N9:N11)</f>
        <v>281</v>
      </c>
      <c r="F20" s="12"/>
      <c r="G20" s="12"/>
      <c r="H20" s="12"/>
      <c r="I20" s="12"/>
      <c r="J20" s="12"/>
      <c r="K20" s="12"/>
      <c r="L20" s="12"/>
      <c r="M20" s="12"/>
      <c r="N20" s="40">
        <f>SUM(Doorgang1!E20+Doorgang2!E20+Doorgang3!E20+E20)</f>
        <v>1127</v>
      </c>
      <c r="O20" s="12"/>
    </row>
    <row r="21" spans="3:15" s="3" customFormat="1" ht="21.75" customHeight="1">
      <c r="C21" s="74" t="s">
        <v>27</v>
      </c>
      <c r="D21" s="74"/>
      <c r="E21" s="37">
        <f>SUM(N12:N14)</f>
        <v>279</v>
      </c>
      <c r="F21" s="12"/>
      <c r="G21" s="12"/>
      <c r="H21" s="12"/>
      <c r="I21" s="12"/>
      <c r="J21" s="12"/>
      <c r="K21" s="12"/>
      <c r="L21" s="12"/>
      <c r="M21" s="12"/>
      <c r="N21" s="38">
        <f>SUM(Doorgang1!E21+Doorgang2!E21+Doorgang3!E21+E21)</f>
        <v>1133</v>
      </c>
      <c r="O21" s="12"/>
    </row>
    <row r="22" spans="3:15" s="3" customFormat="1" ht="21.75" customHeight="1">
      <c r="C22" s="9"/>
      <c r="D22" s="12"/>
      <c r="E22" s="39">
        <f>SUM(N15:N17)</f>
        <v>284</v>
      </c>
      <c r="F22" s="12"/>
      <c r="G22" s="12"/>
      <c r="H22" s="12"/>
      <c r="I22" s="12"/>
      <c r="J22" s="12"/>
      <c r="K22" s="12"/>
      <c r="L22" s="12"/>
      <c r="M22" s="12"/>
      <c r="N22" s="40">
        <f>SUM(Doorgang1!E22+Doorgang2!E22+Doorgang3!E22+E22)</f>
        <v>1130</v>
      </c>
      <c r="O22" s="12"/>
    </row>
    <row r="24" spans="3:15" s="3" customFormat="1" ht="21.75" customHeight="1">
      <c r="C24" s="10" t="s">
        <v>28</v>
      </c>
      <c r="D24" s="12"/>
      <c r="E24" s="12"/>
      <c r="F24" s="11">
        <v>1</v>
      </c>
      <c r="G24" s="12"/>
      <c r="H24" s="11">
        <v>2</v>
      </c>
      <c r="I24" s="12"/>
      <c r="J24" s="11">
        <v>3</v>
      </c>
      <c r="K24" s="11"/>
      <c r="L24" s="11">
        <v>4</v>
      </c>
      <c r="M24" s="12"/>
      <c r="N24" s="11" t="s">
        <v>4</v>
      </c>
      <c r="O24" s="12"/>
    </row>
    <row r="25" spans="3:15" s="3" customFormat="1" ht="21.75" customHeight="1">
      <c r="C25" s="10" t="s">
        <v>29</v>
      </c>
      <c r="D25" s="12"/>
      <c r="E25" s="12"/>
      <c r="F25" s="37">
        <f>SUM(Doorgang1!F25)</f>
        <v>571</v>
      </c>
      <c r="G25" s="12"/>
      <c r="H25" s="37">
        <f>SUM(Doorgang2!H25)</f>
        <v>578</v>
      </c>
      <c r="I25" s="12"/>
      <c r="J25" s="37">
        <f>SUM(Doorgang3!J25)</f>
        <v>578</v>
      </c>
      <c r="K25" s="12"/>
      <c r="L25" s="37">
        <f>SUM(E19,E21)</f>
        <v>571</v>
      </c>
      <c r="M25" s="12"/>
      <c r="N25" s="37">
        <f>SUM(F25,H25,J25,L25)</f>
        <v>2298</v>
      </c>
      <c r="O25" s="12"/>
    </row>
    <row r="26" spans="3:15" s="3" customFormat="1" ht="21.75" customHeight="1">
      <c r="C26" s="10" t="s">
        <v>30</v>
      </c>
      <c r="D26" s="12"/>
      <c r="E26" s="12"/>
      <c r="F26" s="39">
        <f>SUM(Doorgang1!F26)</f>
        <v>554</v>
      </c>
      <c r="G26" s="12"/>
      <c r="H26" s="39">
        <f>SUM(Doorgang2!H26)</f>
        <v>575</v>
      </c>
      <c r="I26" s="12"/>
      <c r="J26" s="39">
        <f>SUM(Doorgang3!J26)</f>
        <v>563</v>
      </c>
      <c r="K26" s="11"/>
      <c r="L26" s="39">
        <f>SUM(E20,E22)</f>
        <v>565</v>
      </c>
      <c r="M26" s="12"/>
      <c r="N26" s="39">
        <f>SUM(F26,H26,J26,L26)</f>
        <v>2257</v>
      </c>
      <c r="O26" s="12"/>
    </row>
    <row r="28" spans="3:11" ht="15.75">
      <c r="C28" s="13"/>
      <c r="K28" s="2"/>
    </row>
    <row r="30" ht="15.75">
      <c r="K30" s="2"/>
    </row>
    <row r="31" ht="15">
      <c r="E31" s="28" t="s">
        <v>9</v>
      </c>
    </row>
  </sheetData>
  <sheetProtection/>
  <mergeCells count="8">
    <mergeCell ref="C19:D19"/>
    <mergeCell ref="C21:D21"/>
    <mergeCell ref="B12:B17"/>
    <mergeCell ref="B6:B11"/>
    <mergeCell ref="P6:P11"/>
    <mergeCell ref="P12:P17"/>
    <mergeCell ref="A1:Q1"/>
    <mergeCell ref="A2:Q2"/>
  </mergeCells>
  <printOptions/>
  <pageMargins left="0.37" right="0.47" top="0.35" bottom="0.36" header="0.23" footer="0.2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O27"/>
  <sheetViews>
    <sheetView zoomScale="90" zoomScaleNormal="90" zoomScalePageLayoutView="0" workbookViewId="0" topLeftCell="A1">
      <selection activeCell="L16" sqref="L16:L18"/>
    </sheetView>
  </sheetViews>
  <sheetFormatPr defaultColWidth="11.421875" defaultRowHeight="12.75"/>
  <cols>
    <col min="1" max="1" width="34.28125" style="7" bestFit="1" customWidth="1"/>
    <col min="2" max="12" width="6.7109375" style="28" customWidth="1"/>
    <col min="13" max="14" width="6.7109375" style="41" customWidth="1"/>
    <col min="15" max="20" width="6.7109375" style="0" customWidth="1"/>
  </cols>
  <sheetData>
    <row r="1" spans="1:14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>
      <c r="A3" s="2" t="s">
        <v>5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</v>
      </c>
      <c r="M3" s="41" t="s">
        <v>64</v>
      </c>
      <c r="N3" s="42" t="s">
        <v>6</v>
      </c>
    </row>
    <row r="4" spans="1:14" s="3" customFormat="1" ht="19.5" customHeight="1">
      <c r="A4" s="20" t="str">
        <f>Doorgang2!C9</f>
        <v>SNOECKX Luc</v>
      </c>
      <c r="B4" s="46">
        <f>Doorgang2!D9</f>
        <v>10</v>
      </c>
      <c r="C4" s="46">
        <f>Doorgang2!E9</f>
        <v>9</v>
      </c>
      <c r="D4" s="46">
        <f>Doorgang2!F9</f>
        <v>9</v>
      </c>
      <c r="E4" s="46">
        <f>Doorgang2!G9</f>
        <v>10</v>
      </c>
      <c r="F4" s="46">
        <f>Doorgang2!H9</f>
        <v>10</v>
      </c>
      <c r="G4" s="46">
        <f>Doorgang2!I9</f>
        <v>9</v>
      </c>
      <c r="H4" s="46">
        <f>Doorgang2!J9</f>
        <v>10</v>
      </c>
      <c r="I4" s="46">
        <f>Doorgang2!K9</f>
        <v>10</v>
      </c>
      <c r="J4" s="46">
        <f>Doorgang2!L9</f>
        <v>10</v>
      </c>
      <c r="K4" s="46">
        <f>Doorgang2!M9</f>
        <v>10</v>
      </c>
      <c r="L4" s="46">
        <f>Doorgang2!N9</f>
        <v>97</v>
      </c>
      <c r="M4" s="27" t="s">
        <v>63</v>
      </c>
      <c r="N4" s="44"/>
    </row>
    <row r="5" spans="1:14" s="3" customFormat="1" ht="19.5" customHeight="1">
      <c r="A5" s="20" t="str">
        <f>Doorgang3!C9</f>
        <v>DEVROYE Joël</v>
      </c>
      <c r="B5" s="46">
        <f>Doorgang3!D9</f>
        <v>9</v>
      </c>
      <c r="C5" s="46">
        <f>Doorgang3!E9</f>
        <v>10</v>
      </c>
      <c r="D5" s="46">
        <f>Doorgang3!F9</f>
        <v>10</v>
      </c>
      <c r="E5" s="46">
        <f>Doorgang3!G9</f>
        <v>9</v>
      </c>
      <c r="F5" s="46">
        <f>Doorgang3!H9</f>
        <v>10</v>
      </c>
      <c r="G5" s="46">
        <f>Doorgang3!I9</f>
        <v>9</v>
      </c>
      <c r="H5" s="46">
        <f>Doorgang3!J9</f>
        <v>9</v>
      </c>
      <c r="I5" s="46">
        <f>Doorgang3!K9</f>
        <v>10</v>
      </c>
      <c r="J5" s="46">
        <f>Doorgang3!L9</f>
        <v>10</v>
      </c>
      <c r="K5" s="46">
        <f>Doorgang3!M9</f>
        <v>10</v>
      </c>
      <c r="L5" s="46">
        <f>Doorgang3!N9</f>
        <v>96</v>
      </c>
      <c r="M5" s="27" t="s">
        <v>63</v>
      </c>
      <c r="N5" s="45"/>
    </row>
    <row r="6" spans="1:14" s="3" customFormat="1" ht="19.5" customHeight="1">
      <c r="A6" s="20" t="str">
        <f>Doorgang2!C11</f>
        <v>DANTINNE Sylvain</v>
      </c>
      <c r="B6" s="46">
        <f>Doorgang2!D11</f>
        <v>8</v>
      </c>
      <c r="C6" s="46">
        <f>Doorgang2!E11</f>
        <v>10</v>
      </c>
      <c r="D6" s="46">
        <f>Doorgang2!F11</f>
        <v>10</v>
      </c>
      <c r="E6" s="46">
        <f>Doorgang2!G11</f>
        <v>9</v>
      </c>
      <c r="F6" s="46">
        <f>Doorgang2!H11</f>
        <v>10</v>
      </c>
      <c r="G6" s="46">
        <f>Doorgang2!I11</f>
        <v>10</v>
      </c>
      <c r="H6" s="46">
        <f>Doorgang2!J11</f>
        <v>9</v>
      </c>
      <c r="I6" s="46">
        <f>Doorgang2!K11</f>
        <v>10</v>
      </c>
      <c r="J6" s="46">
        <f>Doorgang2!L11</f>
        <v>10</v>
      </c>
      <c r="K6" s="46">
        <f>Doorgang2!M11</f>
        <v>9</v>
      </c>
      <c r="L6" s="46">
        <f>Doorgang2!N11</f>
        <v>95</v>
      </c>
      <c r="M6" s="27" t="s">
        <v>63</v>
      </c>
      <c r="N6" s="45"/>
    </row>
    <row r="7" spans="1:14" s="3" customFormat="1" ht="19.5" customHeight="1">
      <c r="A7" s="20" t="str">
        <f>Doorgang3!C10</f>
        <v>STRUYS Emmanuel</v>
      </c>
      <c r="B7" s="46">
        <f>Doorgang3!D10</f>
        <v>8</v>
      </c>
      <c r="C7" s="46">
        <f>Doorgang3!E10</f>
        <v>10</v>
      </c>
      <c r="D7" s="46">
        <f>Doorgang3!F10</f>
        <v>9</v>
      </c>
      <c r="E7" s="46">
        <f>Doorgang3!G10</f>
        <v>10</v>
      </c>
      <c r="F7" s="46">
        <f>Doorgang3!H10</f>
        <v>10</v>
      </c>
      <c r="G7" s="46">
        <f>Doorgang3!I10</f>
        <v>10</v>
      </c>
      <c r="H7" s="46">
        <f>Doorgang3!J10</f>
        <v>8</v>
      </c>
      <c r="I7" s="46">
        <f>Doorgang3!K10</f>
        <v>10</v>
      </c>
      <c r="J7" s="46">
        <f>Doorgang3!L10</f>
        <v>10</v>
      </c>
      <c r="K7" s="46">
        <f>Doorgang3!M10</f>
        <v>10</v>
      </c>
      <c r="L7" s="46">
        <f>Doorgang3!N10</f>
        <v>95</v>
      </c>
      <c r="M7" s="27" t="s">
        <v>63</v>
      </c>
      <c r="N7" s="45"/>
    </row>
    <row r="8" spans="1:14" s="3" customFormat="1" ht="19.5" customHeight="1">
      <c r="A8" s="20" t="str">
        <f>Doorgang3!C11</f>
        <v>VANDERHAEGHEN Christophe</v>
      </c>
      <c r="B8" s="46">
        <f>Doorgang3!D11</f>
        <v>10</v>
      </c>
      <c r="C8" s="46">
        <f>Doorgang3!E11</f>
        <v>9</v>
      </c>
      <c r="D8" s="46">
        <f>Doorgang3!F11</f>
        <v>9</v>
      </c>
      <c r="E8" s="46">
        <f>Doorgang3!G11</f>
        <v>10</v>
      </c>
      <c r="F8" s="46">
        <f>Doorgang3!H11</f>
        <v>9</v>
      </c>
      <c r="G8" s="46">
        <f>Doorgang3!I11</f>
        <v>10</v>
      </c>
      <c r="H8" s="46">
        <f>Doorgang3!J11</f>
        <v>9</v>
      </c>
      <c r="I8" s="46">
        <f>Doorgang3!K11</f>
        <v>10</v>
      </c>
      <c r="J8" s="46">
        <f>Doorgang3!L11</f>
        <v>10</v>
      </c>
      <c r="K8" s="46">
        <f>Doorgang3!M11</f>
        <v>9</v>
      </c>
      <c r="L8" s="46">
        <f>Doorgang3!N11</f>
        <v>95</v>
      </c>
      <c r="M8" s="27" t="s">
        <v>63</v>
      </c>
      <c r="N8" s="45"/>
    </row>
    <row r="9" spans="1:14" s="3" customFormat="1" ht="19.5" customHeight="1">
      <c r="A9" s="20" t="str">
        <f>Doorgang4!C9</f>
        <v>VAN DE WIELE Peter</v>
      </c>
      <c r="B9" s="46">
        <f>Doorgang4!D9</f>
        <v>9</v>
      </c>
      <c r="C9" s="46">
        <f>Doorgang4!E9</f>
        <v>10</v>
      </c>
      <c r="D9" s="46">
        <f>Doorgang4!F9</f>
        <v>9</v>
      </c>
      <c r="E9" s="46">
        <f>Doorgang4!G9</f>
        <v>10</v>
      </c>
      <c r="F9" s="46">
        <f>Doorgang4!H9</f>
        <v>9</v>
      </c>
      <c r="G9" s="46">
        <f>Doorgang4!I9</f>
        <v>10</v>
      </c>
      <c r="H9" s="46">
        <f>Doorgang4!J9</f>
        <v>10</v>
      </c>
      <c r="I9" s="46">
        <f>Doorgang4!K9</f>
        <v>10</v>
      </c>
      <c r="J9" s="46">
        <f>Doorgang4!L9</f>
        <v>9</v>
      </c>
      <c r="K9" s="46">
        <f>Doorgang4!M9</f>
        <v>9</v>
      </c>
      <c r="L9" s="46">
        <f>Doorgang4!N9</f>
        <v>95</v>
      </c>
      <c r="M9" s="27" t="s">
        <v>63</v>
      </c>
      <c r="N9" s="45"/>
    </row>
    <row r="10" spans="1:14" s="3" customFormat="1" ht="19.5" customHeight="1">
      <c r="A10" s="21" t="str">
        <f>Doorgang4!C11</f>
        <v>SCHOLLAERT Carlo</v>
      </c>
      <c r="B10" s="33">
        <f>Doorgang4!D11</f>
        <v>10</v>
      </c>
      <c r="C10" s="34">
        <f>Doorgang4!E11</f>
        <v>10</v>
      </c>
      <c r="D10" s="33">
        <f>Doorgang4!F11</f>
        <v>9</v>
      </c>
      <c r="E10" s="33">
        <f>Doorgang4!G11</f>
        <v>9</v>
      </c>
      <c r="F10" s="33">
        <f>Doorgang4!H11</f>
        <v>9</v>
      </c>
      <c r="G10" s="34">
        <f>Doorgang4!I11</f>
        <v>10</v>
      </c>
      <c r="H10" s="33">
        <f>Doorgang4!J11</f>
        <v>9</v>
      </c>
      <c r="I10" s="33">
        <f>Doorgang4!K11</f>
        <v>9</v>
      </c>
      <c r="J10" s="34">
        <f>Doorgang4!L11</f>
        <v>10</v>
      </c>
      <c r="K10" s="33">
        <f>Doorgang4!M11</f>
        <v>10</v>
      </c>
      <c r="L10" s="33">
        <f>Doorgang4!N11</f>
        <v>95</v>
      </c>
      <c r="M10" s="27" t="s">
        <v>63</v>
      </c>
      <c r="N10" s="45"/>
    </row>
    <row r="11" spans="1:14" s="3" customFormat="1" ht="19.5" customHeight="1">
      <c r="A11" s="21" t="str">
        <f>Doorgang1!C11</f>
        <v>SNOECKX Gerard</v>
      </c>
      <c r="B11" s="33">
        <f>Doorgang1!D11</f>
        <v>8</v>
      </c>
      <c r="C11" s="34">
        <f>Doorgang1!E11</f>
        <v>9</v>
      </c>
      <c r="D11" s="33">
        <f>Doorgang1!F11</f>
        <v>9</v>
      </c>
      <c r="E11" s="33">
        <f>Doorgang1!G11</f>
        <v>9</v>
      </c>
      <c r="F11" s="33">
        <f>Doorgang1!H11</f>
        <v>10</v>
      </c>
      <c r="G11" s="34">
        <f>Doorgang1!I11</f>
        <v>10</v>
      </c>
      <c r="H11" s="33">
        <f>Doorgang1!J11</f>
        <v>10</v>
      </c>
      <c r="I11" s="33">
        <f>Doorgang1!K11</f>
        <v>10</v>
      </c>
      <c r="J11" s="34">
        <f>Doorgang1!L11</f>
        <v>9</v>
      </c>
      <c r="K11" s="33">
        <f>Doorgang1!M11</f>
        <v>10</v>
      </c>
      <c r="L11" s="33">
        <f>Doorgang1!N11</f>
        <v>94</v>
      </c>
      <c r="M11" s="27" t="s">
        <v>63</v>
      </c>
      <c r="N11" s="45"/>
    </row>
    <row r="12" spans="1:14" s="3" customFormat="1" ht="19.5" customHeight="1">
      <c r="A12" s="21" t="str">
        <f>Doorgang1!C9</f>
        <v>VENSTER Patrick</v>
      </c>
      <c r="B12" s="33">
        <f>Doorgang1!D9</f>
        <v>8</v>
      </c>
      <c r="C12" s="34">
        <f>Doorgang1!E9</f>
        <v>10</v>
      </c>
      <c r="D12" s="33">
        <f>Doorgang1!F9</f>
        <v>10</v>
      </c>
      <c r="E12" s="33">
        <f>Doorgang1!G9</f>
        <v>10</v>
      </c>
      <c r="F12" s="33">
        <f>Doorgang1!H9</f>
        <v>9</v>
      </c>
      <c r="G12" s="34">
        <f>Doorgang1!I9</f>
        <v>9</v>
      </c>
      <c r="H12" s="33">
        <f>Doorgang1!J9</f>
        <v>9</v>
      </c>
      <c r="I12" s="33">
        <f>Doorgang1!K9</f>
        <v>9</v>
      </c>
      <c r="J12" s="34">
        <f>Doorgang1!L9</f>
        <v>9</v>
      </c>
      <c r="K12" s="33">
        <f>Doorgang1!M9</f>
        <v>10</v>
      </c>
      <c r="L12" s="33">
        <f>Doorgang1!N9</f>
        <v>93</v>
      </c>
      <c r="M12" s="27" t="s">
        <v>63</v>
      </c>
      <c r="N12" s="45"/>
    </row>
    <row r="13" spans="1:15" s="3" customFormat="1" ht="19.5" customHeight="1">
      <c r="A13" s="20" t="str">
        <f>Doorgang2!C10</f>
        <v>BEGHAIN Richard</v>
      </c>
      <c r="B13" s="47">
        <f>Doorgang2!D10</f>
        <v>8</v>
      </c>
      <c r="C13" s="46">
        <f>Doorgang2!E10</f>
        <v>9</v>
      </c>
      <c r="D13" s="47">
        <f>Doorgang2!F10</f>
        <v>9</v>
      </c>
      <c r="E13" s="47">
        <f>Doorgang2!G10</f>
        <v>9</v>
      </c>
      <c r="F13" s="47">
        <f>Doorgang2!H10</f>
        <v>9</v>
      </c>
      <c r="G13" s="46">
        <f>Doorgang2!I10</f>
        <v>10</v>
      </c>
      <c r="H13" s="47">
        <f>Doorgang2!J10</f>
        <v>9</v>
      </c>
      <c r="I13" s="47">
        <f>Doorgang2!K10</f>
        <v>10</v>
      </c>
      <c r="J13" s="46">
        <f>Doorgang2!L10</f>
        <v>10</v>
      </c>
      <c r="K13" s="47">
        <f>Doorgang2!M10</f>
        <v>10</v>
      </c>
      <c r="L13" s="47">
        <f>Doorgang2!N10</f>
        <v>93</v>
      </c>
      <c r="M13" s="27" t="s">
        <v>63</v>
      </c>
      <c r="N13" s="45"/>
      <c r="O13" s="3">
        <f>SUM(L4:L13)</f>
        <v>948</v>
      </c>
    </row>
    <row r="14" spans="1:14" s="3" customFormat="1" ht="19.5" customHeight="1">
      <c r="A14" s="21" t="str">
        <f>Doorgang4!C10</f>
        <v>STRUYS Els</v>
      </c>
      <c r="B14" s="33">
        <f>Doorgang4!D10</f>
        <v>9</v>
      </c>
      <c r="C14" s="34">
        <f>Doorgang4!E10</f>
        <v>9</v>
      </c>
      <c r="D14" s="33">
        <f>Doorgang4!F10</f>
        <v>9</v>
      </c>
      <c r="E14" s="33">
        <f>Doorgang4!G10</f>
        <v>9</v>
      </c>
      <c r="F14" s="33">
        <f>Doorgang4!H10</f>
        <v>10</v>
      </c>
      <c r="G14" s="34">
        <f>Doorgang4!I10</f>
        <v>9</v>
      </c>
      <c r="H14" s="33">
        <f>Doorgang4!J10</f>
        <v>7</v>
      </c>
      <c r="I14" s="33">
        <f>Doorgang4!K10</f>
        <v>9</v>
      </c>
      <c r="J14" s="34">
        <f>Doorgang4!L10</f>
        <v>10</v>
      </c>
      <c r="K14" s="33">
        <f>Doorgang4!M10</f>
        <v>10</v>
      </c>
      <c r="L14" s="33">
        <f>Doorgang4!N10</f>
        <v>91</v>
      </c>
      <c r="M14" s="27" t="s">
        <v>63</v>
      </c>
      <c r="N14" s="45"/>
    </row>
    <row r="15" spans="1:14" s="3" customFormat="1" ht="19.5" customHeight="1">
      <c r="A15" s="21" t="str">
        <f>Doorgang1!C10</f>
        <v>KELLER Manfred</v>
      </c>
      <c r="B15" s="33">
        <f>Doorgang1!D10</f>
        <v>8</v>
      </c>
      <c r="C15" s="34">
        <f>Doorgang1!E10</f>
        <v>8</v>
      </c>
      <c r="D15" s="33">
        <f>Doorgang1!F10</f>
        <v>9</v>
      </c>
      <c r="E15" s="33">
        <f>Doorgang1!G10</f>
        <v>9</v>
      </c>
      <c r="F15" s="33">
        <f>Doorgang1!H10</f>
        <v>10</v>
      </c>
      <c r="G15" s="34">
        <f>Doorgang1!I10</f>
        <v>9</v>
      </c>
      <c r="H15" s="33">
        <f>Doorgang1!J10</f>
        <v>9</v>
      </c>
      <c r="I15" s="33">
        <f>Doorgang1!K10</f>
        <v>8</v>
      </c>
      <c r="J15" s="34">
        <f>Doorgang1!L10</f>
        <v>9</v>
      </c>
      <c r="K15" s="33">
        <f>Doorgang1!M10</f>
        <v>9</v>
      </c>
      <c r="L15" s="33">
        <f>Doorgang1!N10</f>
        <v>88</v>
      </c>
      <c r="M15" s="27" t="s">
        <v>63</v>
      </c>
      <c r="N15" s="45"/>
    </row>
    <row r="16" spans="1:14" s="3" customFormat="1" ht="19.5" customHeight="1">
      <c r="A16" s="16" t="str">
        <f>Doorgang2!C6</f>
        <v>Wolfraad Arie</v>
      </c>
      <c r="B16" s="31">
        <f>Doorgang2!D6</f>
        <v>10</v>
      </c>
      <c r="C16" s="32">
        <f>Doorgang2!E6</f>
        <v>10</v>
      </c>
      <c r="D16" s="31">
        <f>Doorgang2!F6</f>
        <v>10</v>
      </c>
      <c r="E16" s="31">
        <f>Doorgang2!G6</f>
        <v>10</v>
      </c>
      <c r="F16" s="31">
        <f>Doorgang2!H6</f>
        <v>10</v>
      </c>
      <c r="G16" s="32">
        <f>Doorgang2!I6</f>
        <v>10</v>
      </c>
      <c r="H16" s="31">
        <f>Doorgang2!J6</f>
        <v>10</v>
      </c>
      <c r="I16" s="31">
        <f>Doorgang2!K6</f>
        <v>10</v>
      </c>
      <c r="J16" s="32">
        <f>Doorgang2!L6</f>
        <v>10</v>
      </c>
      <c r="K16" s="31">
        <f>Doorgang2!M6</f>
        <v>10</v>
      </c>
      <c r="L16" s="31">
        <f>Doorgang2!N6</f>
        <v>100</v>
      </c>
      <c r="M16" s="27" t="s">
        <v>62</v>
      </c>
      <c r="N16" s="45"/>
    </row>
    <row r="17" spans="1:14" s="3" customFormat="1" ht="19.5" customHeight="1">
      <c r="A17" s="16" t="str">
        <f>Doorgang1!C6</f>
        <v>Willemsen Jeroen</v>
      </c>
      <c r="B17" s="31">
        <f>Doorgang1!D6</f>
        <v>9</v>
      </c>
      <c r="C17" s="32">
        <f>Doorgang1!E6</f>
        <v>10</v>
      </c>
      <c r="D17" s="31">
        <f>Doorgang1!F6</f>
        <v>10</v>
      </c>
      <c r="E17" s="31">
        <f>Doorgang1!G6</f>
        <v>10</v>
      </c>
      <c r="F17" s="31">
        <f>Doorgang1!H6</f>
        <v>10</v>
      </c>
      <c r="G17" s="32">
        <f>Doorgang1!I6</f>
        <v>10</v>
      </c>
      <c r="H17" s="31">
        <f>Doorgang1!J6</f>
        <v>10</v>
      </c>
      <c r="I17" s="31">
        <f>Doorgang1!K6</f>
        <v>10</v>
      </c>
      <c r="J17" s="32">
        <f>Doorgang1!L6</f>
        <v>10</v>
      </c>
      <c r="K17" s="31">
        <f>Doorgang1!M6</f>
        <v>10</v>
      </c>
      <c r="L17" s="31">
        <f>Doorgang1!N6</f>
        <v>99</v>
      </c>
      <c r="M17" s="27" t="s">
        <v>62</v>
      </c>
      <c r="N17" s="45"/>
    </row>
    <row r="18" spans="1:14" s="3" customFormat="1" ht="19.5" customHeight="1">
      <c r="A18" s="16" t="str">
        <f>Doorgang3!C6</f>
        <v>Duis Ellie</v>
      </c>
      <c r="B18" s="31">
        <f>Doorgang3!D6</f>
        <v>9</v>
      </c>
      <c r="C18" s="32">
        <f>Doorgang3!E6</f>
        <v>10</v>
      </c>
      <c r="D18" s="31">
        <f>Doorgang3!F6</f>
        <v>10</v>
      </c>
      <c r="E18" s="31">
        <f>Doorgang3!G6</f>
        <v>10</v>
      </c>
      <c r="F18" s="31">
        <f>Doorgang3!H6</f>
        <v>10</v>
      </c>
      <c r="G18" s="32">
        <f>Doorgang3!I6</f>
        <v>10</v>
      </c>
      <c r="H18" s="31">
        <f>Doorgang3!J6</f>
        <v>10</v>
      </c>
      <c r="I18" s="31">
        <f>Doorgang3!K6</f>
        <v>10</v>
      </c>
      <c r="J18" s="32">
        <f>Doorgang3!L6</f>
        <v>10</v>
      </c>
      <c r="K18" s="31">
        <f>Doorgang3!M6</f>
        <v>10</v>
      </c>
      <c r="L18" s="31">
        <f>Doorgang3!N6</f>
        <v>99</v>
      </c>
      <c r="M18" s="27" t="s">
        <v>62</v>
      </c>
      <c r="N18" s="45"/>
    </row>
    <row r="19" spans="1:14" s="3" customFormat="1" ht="19.5" customHeight="1">
      <c r="A19" s="17" t="str">
        <f>Doorgang2!C7</f>
        <v>Daniels Huub</v>
      </c>
      <c r="B19" s="35">
        <f>Doorgang2!D7</f>
        <v>10</v>
      </c>
      <c r="C19" s="36">
        <f>Doorgang2!E7</f>
        <v>9</v>
      </c>
      <c r="D19" s="35">
        <f>Doorgang2!F7</f>
        <v>10</v>
      </c>
      <c r="E19" s="35">
        <f>Doorgang2!G7</f>
        <v>10</v>
      </c>
      <c r="F19" s="35">
        <f>Doorgang2!H7</f>
        <v>10</v>
      </c>
      <c r="G19" s="36">
        <f>Doorgang2!I7</f>
        <v>10</v>
      </c>
      <c r="H19" s="35">
        <f>Doorgang2!J7</f>
        <v>10</v>
      </c>
      <c r="I19" s="35">
        <f>Doorgang2!K7</f>
        <v>10</v>
      </c>
      <c r="J19" s="36">
        <f>Doorgang2!L7</f>
        <v>10</v>
      </c>
      <c r="K19" s="35">
        <f>Doorgang2!M7</f>
        <v>9</v>
      </c>
      <c r="L19" s="35">
        <f>Doorgang2!N7</f>
        <v>98</v>
      </c>
      <c r="M19" s="27" t="s">
        <v>62</v>
      </c>
      <c r="N19" s="45"/>
    </row>
    <row r="20" spans="1:14" s="3" customFormat="1" ht="19.5" customHeight="1">
      <c r="A20" s="18" t="str">
        <f>Doorgang3!C7</f>
        <v>Thüss Wim</v>
      </c>
      <c r="B20" s="31">
        <f>Doorgang3!D7</f>
        <v>10</v>
      </c>
      <c r="C20" s="32">
        <f>Doorgang3!E7</f>
        <v>10</v>
      </c>
      <c r="D20" s="31">
        <f>Doorgang3!F7</f>
        <v>10</v>
      </c>
      <c r="E20" s="31">
        <f>Doorgang3!G7</f>
        <v>10</v>
      </c>
      <c r="F20" s="31">
        <f>Doorgang3!H7</f>
        <v>10</v>
      </c>
      <c r="G20" s="32">
        <f>Doorgang3!I7</f>
        <v>9</v>
      </c>
      <c r="H20" s="31">
        <f>Doorgang3!J7</f>
        <v>10</v>
      </c>
      <c r="I20" s="31">
        <f>Doorgang3!K7</f>
        <v>10</v>
      </c>
      <c r="J20" s="32">
        <f>Doorgang3!L7</f>
        <v>9</v>
      </c>
      <c r="K20" s="31">
        <f>Doorgang3!M7</f>
        <v>10</v>
      </c>
      <c r="L20" s="31">
        <f>Doorgang3!N7</f>
        <v>98</v>
      </c>
      <c r="M20" s="27" t="s">
        <v>62</v>
      </c>
      <c r="N20" s="45"/>
    </row>
    <row r="21" spans="1:14" s="3" customFormat="1" ht="19.5" customHeight="1">
      <c r="A21" s="17" t="str">
        <f>Doorgang4!C8</f>
        <v>Raemaekers Johan</v>
      </c>
      <c r="B21" s="35">
        <f>Doorgang4!D8</f>
        <v>10</v>
      </c>
      <c r="C21" s="36">
        <f>Doorgang4!E8</f>
        <v>9</v>
      </c>
      <c r="D21" s="35">
        <f>Doorgang4!F8</f>
        <v>10</v>
      </c>
      <c r="E21" s="35">
        <f>Doorgang4!G8</f>
        <v>10</v>
      </c>
      <c r="F21" s="35">
        <f>Doorgang4!H8</f>
        <v>10</v>
      </c>
      <c r="G21" s="36">
        <f>Doorgang4!I8</f>
        <v>10</v>
      </c>
      <c r="H21" s="35">
        <f>Doorgang4!J8</f>
        <v>10</v>
      </c>
      <c r="I21" s="35">
        <f>Doorgang4!K8</f>
        <v>10</v>
      </c>
      <c r="J21" s="36">
        <f>Doorgang4!L8</f>
        <v>9</v>
      </c>
      <c r="K21" s="35">
        <f>Doorgang4!M8</f>
        <v>10</v>
      </c>
      <c r="L21" s="35">
        <f>Doorgang4!N8</f>
        <v>98</v>
      </c>
      <c r="M21" s="27" t="s">
        <v>62</v>
      </c>
      <c r="N21" s="45"/>
    </row>
    <row r="22" spans="1:14" s="3" customFormat="1" ht="19.5" customHeight="1">
      <c r="A22" s="18" t="str">
        <f>Doorgang4!C6</f>
        <v>Raemaekers Marcel</v>
      </c>
      <c r="B22" s="31">
        <f>Doorgang4!D6</f>
        <v>10</v>
      </c>
      <c r="C22" s="32">
        <f>Doorgang4!E6</f>
        <v>10</v>
      </c>
      <c r="D22" s="31">
        <f>Doorgang4!F6</f>
        <v>10</v>
      </c>
      <c r="E22" s="31">
        <f>Doorgang4!G6</f>
        <v>9</v>
      </c>
      <c r="F22" s="31">
        <f>Doorgang4!H6</f>
        <v>10</v>
      </c>
      <c r="G22" s="32">
        <f>Doorgang4!I6</f>
        <v>9</v>
      </c>
      <c r="H22" s="31">
        <f>Doorgang4!J6</f>
        <v>9</v>
      </c>
      <c r="I22" s="31">
        <f>Doorgang4!K6</f>
        <v>10</v>
      </c>
      <c r="J22" s="32">
        <f>Doorgang4!L6</f>
        <v>10</v>
      </c>
      <c r="K22" s="31">
        <f>Doorgang4!M6</f>
        <v>10</v>
      </c>
      <c r="L22" s="31">
        <f>Doorgang4!N6</f>
        <v>97</v>
      </c>
      <c r="M22" s="27" t="s">
        <v>62</v>
      </c>
      <c r="N22" s="45"/>
    </row>
    <row r="23" spans="1:14" s="3" customFormat="1" ht="19.5" customHeight="1">
      <c r="A23" s="18" t="str">
        <f>Doorgang4!C7</f>
        <v>Broers Antonie</v>
      </c>
      <c r="B23" s="31">
        <f>Doorgang4!D7</f>
        <v>10</v>
      </c>
      <c r="C23" s="32">
        <f>Doorgang4!E7</f>
        <v>10</v>
      </c>
      <c r="D23" s="31">
        <f>Doorgang4!F7</f>
        <v>10</v>
      </c>
      <c r="E23" s="31">
        <f>Doorgang4!G7</f>
        <v>9</v>
      </c>
      <c r="F23" s="31">
        <f>Doorgang4!H7</f>
        <v>10</v>
      </c>
      <c r="G23" s="32">
        <f>Doorgang4!I7</f>
        <v>9</v>
      </c>
      <c r="H23" s="31">
        <f>Doorgang4!J7</f>
        <v>10</v>
      </c>
      <c r="I23" s="31">
        <f>Doorgang4!K7</f>
        <v>10</v>
      </c>
      <c r="J23" s="32">
        <f>Doorgang4!L7</f>
        <v>9</v>
      </c>
      <c r="K23" s="31">
        <f>Doorgang4!M7</f>
        <v>10</v>
      </c>
      <c r="L23" s="31">
        <f>Doorgang4!N7</f>
        <v>97</v>
      </c>
      <c r="M23" s="27" t="s">
        <v>62</v>
      </c>
      <c r="N23" s="45"/>
    </row>
    <row r="24" spans="1:14" s="3" customFormat="1" ht="19.5" customHeight="1">
      <c r="A24" s="24" t="str">
        <f>Doorgang1!C8</f>
        <v>Van Dooren Fer</v>
      </c>
      <c r="B24" s="30">
        <f>Doorgang1!D8</f>
        <v>9</v>
      </c>
      <c r="C24" s="43">
        <f>Doorgang1!E8</f>
        <v>10</v>
      </c>
      <c r="D24" s="30">
        <f>Doorgang1!F8</f>
        <v>8</v>
      </c>
      <c r="E24" s="30">
        <f>Doorgang1!G8</f>
        <v>10</v>
      </c>
      <c r="F24" s="30">
        <f>Doorgang1!H8</f>
        <v>10</v>
      </c>
      <c r="G24" s="43">
        <f>Doorgang1!I8</f>
        <v>10</v>
      </c>
      <c r="H24" s="30">
        <f>Doorgang1!J8</f>
        <v>10</v>
      </c>
      <c r="I24" s="30">
        <f>Doorgang1!K8</f>
        <v>9</v>
      </c>
      <c r="J24" s="43">
        <f>Doorgang1!L8</f>
        <v>9</v>
      </c>
      <c r="K24" s="30">
        <f>Doorgang1!M8</f>
        <v>10</v>
      </c>
      <c r="L24" s="30">
        <f>Doorgang1!N8</f>
        <v>95</v>
      </c>
      <c r="M24" s="27" t="s">
        <v>62</v>
      </c>
      <c r="N24" s="45"/>
    </row>
    <row r="25" spans="1:15" s="3" customFormat="1" ht="19.5" customHeight="1">
      <c r="A25" s="18" t="str">
        <f>Doorgang2!C8</f>
        <v>Kersten Tjebbe</v>
      </c>
      <c r="B25" s="31">
        <f>Doorgang2!D8</f>
        <v>8</v>
      </c>
      <c r="C25" s="32">
        <f>Doorgang2!E8</f>
        <v>10</v>
      </c>
      <c r="D25" s="31">
        <f>Doorgang2!F8</f>
        <v>10</v>
      </c>
      <c r="E25" s="31">
        <f>Doorgang2!G8</f>
        <v>9</v>
      </c>
      <c r="F25" s="31">
        <f>Doorgang2!H8</f>
        <v>10</v>
      </c>
      <c r="G25" s="32">
        <f>Doorgang2!I8</f>
        <v>9</v>
      </c>
      <c r="H25" s="31">
        <f>Doorgang2!J8</f>
        <v>10</v>
      </c>
      <c r="I25" s="31">
        <f>Doorgang2!K8</f>
        <v>9</v>
      </c>
      <c r="J25" s="32">
        <f>Doorgang2!L8</f>
        <v>10</v>
      </c>
      <c r="K25" s="31">
        <f>Doorgang2!M8</f>
        <v>10</v>
      </c>
      <c r="L25" s="31">
        <f>Doorgang2!N8</f>
        <v>95</v>
      </c>
      <c r="M25" s="27" t="s">
        <v>62</v>
      </c>
      <c r="N25" s="45"/>
      <c r="O25" s="3">
        <f>SUM(L16:L25)</f>
        <v>976</v>
      </c>
    </row>
    <row r="26" spans="1:14" s="3" customFormat="1" ht="19.5" customHeight="1">
      <c r="A26" s="16" t="str">
        <f>Doorgang3!C8</f>
        <v>Peelen Deo</v>
      </c>
      <c r="B26" s="31">
        <f>Doorgang3!D8</f>
        <v>9</v>
      </c>
      <c r="C26" s="32">
        <f>Doorgang3!E8</f>
        <v>10</v>
      </c>
      <c r="D26" s="31">
        <f>Doorgang3!F8</f>
        <v>9</v>
      </c>
      <c r="E26" s="31">
        <f>Doorgang3!G8</f>
        <v>10</v>
      </c>
      <c r="F26" s="31">
        <f>Doorgang3!H8</f>
        <v>10</v>
      </c>
      <c r="G26" s="32">
        <f>Doorgang3!I8</f>
        <v>8</v>
      </c>
      <c r="H26" s="31">
        <f>Doorgang3!J8</f>
        <v>10</v>
      </c>
      <c r="I26" s="31">
        <f>Doorgang3!K8</f>
        <v>10</v>
      </c>
      <c r="J26" s="32">
        <f>Doorgang3!L8</f>
        <v>9</v>
      </c>
      <c r="K26" s="31">
        <f>Doorgang3!M8</f>
        <v>10</v>
      </c>
      <c r="L26" s="31">
        <f>Doorgang3!N8</f>
        <v>95</v>
      </c>
      <c r="M26" s="27" t="s">
        <v>62</v>
      </c>
      <c r="N26" s="45"/>
    </row>
    <row r="27" spans="1:14" s="3" customFormat="1" ht="19.5" customHeight="1">
      <c r="A27" s="18" t="str">
        <f>Doorgang1!C7</f>
        <v>Kijk in de Vegt Gerrit</v>
      </c>
      <c r="B27" s="31">
        <f>Doorgang1!D7</f>
        <v>9</v>
      </c>
      <c r="C27" s="31">
        <f>Doorgang1!E7</f>
        <v>9</v>
      </c>
      <c r="D27" s="31">
        <f>Doorgang1!F7</f>
        <v>10</v>
      </c>
      <c r="E27" s="31">
        <f>Doorgang1!G7</f>
        <v>9</v>
      </c>
      <c r="F27" s="31">
        <f>Doorgang1!H7</f>
        <v>9</v>
      </c>
      <c r="G27" s="31">
        <f>Doorgang1!I7</f>
        <v>9</v>
      </c>
      <c r="H27" s="31">
        <f>Doorgang1!J7</f>
        <v>10</v>
      </c>
      <c r="I27" s="31">
        <f>Doorgang1!K7</f>
        <v>10</v>
      </c>
      <c r="J27" s="31">
        <f>Doorgang1!L7</f>
        <v>9</v>
      </c>
      <c r="K27" s="31">
        <f>Doorgang1!M7</f>
        <v>10</v>
      </c>
      <c r="L27" s="31">
        <f>Doorgang1!N7</f>
        <v>94</v>
      </c>
      <c r="M27" s="27" t="s">
        <v>62</v>
      </c>
      <c r="N27" s="45"/>
    </row>
  </sheetData>
  <sheetProtection/>
  <mergeCells count="2">
    <mergeCell ref="A1:N1"/>
    <mergeCell ref="A2:N2"/>
  </mergeCells>
  <printOptions/>
  <pageMargins left="0.48" right="0.42" top="0.4" bottom="0.43" header="0.27" footer="0.2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27"/>
  <sheetViews>
    <sheetView zoomScale="90" zoomScaleNormal="90" zoomScalePageLayoutView="0" workbookViewId="0" topLeftCell="A1">
      <selection activeCell="O25" sqref="O25"/>
    </sheetView>
  </sheetViews>
  <sheetFormatPr defaultColWidth="11.421875" defaultRowHeight="12.75"/>
  <cols>
    <col min="1" max="1" width="36.00390625" style="7" bestFit="1" customWidth="1"/>
    <col min="2" max="12" width="6.7109375" style="28" customWidth="1"/>
    <col min="13" max="14" width="6.7109375" style="41" customWidth="1"/>
    <col min="15" max="20" width="6.7109375" style="0" customWidth="1"/>
  </cols>
  <sheetData>
    <row r="1" spans="1:14" ht="18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6" ht="15.75">
      <c r="A3" s="2" t="s">
        <v>3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</v>
      </c>
      <c r="M3" s="41" t="s">
        <v>65</v>
      </c>
      <c r="N3" s="42" t="s">
        <v>6</v>
      </c>
      <c r="P3" t="s">
        <v>66</v>
      </c>
    </row>
    <row r="4" spans="1:14" s="3" customFormat="1" ht="19.5" customHeight="1">
      <c r="A4" s="22" t="str">
        <f>Doorgang2!C17</f>
        <v>SCHOLLAERT Carlo</v>
      </c>
      <c r="B4" s="48">
        <f>Doorgang2!D17</f>
        <v>10</v>
      </c>
      <c r="C4" s="48">
        <f>Doorgang2!E17</f>
        <v>10</v>
      </c>
      <c r="D4" s="48">
        <f>Doorgang2!F17</f>
        <v>10</v>
      </c>
      <c r="E4" s="48">
        <f>Doorgang2!G17</f>
        <v>10</v>
      </c>
      <c r="F4" s="48">
        <f>Doorgang2!H17</f>
        <v>10</v>
      </c>
      <c r="G4" s="48">
        <f>Doorgang2!I17</f>
        <v>10</v>
      </c>
      <c r="H4" s="48">
        <f>Doorgang2!J17</f>
        <v>10</v>
      </c>
      <c r="I4" s="48">
        <f>Doorgang2!K17</f>
        <v>10</v>
      </c>
      <c r="J4" s="48">
        <f>Doorgang2!L17</f>
        <v>10</v>
      </c>
      <c r="K4" s="48">
        <f>Doorgang2!M17</f>
        <v>10</v>
      </c>
      <c r="L4" s="48">
        <f>Doorgang2!N17</f>
        <v>100</v>
      </c>
      <c r="M4" s="27" t="s">
        <v>63</v>
      </c>
      <c r="N4" s="44"/>
    </row>
    <row r="5" spans="1:14" s="3" customFormat="1" ht="19.5" customHeight="1">
      <c r="A5" s="23" t="str">
        <f>Doorgang2!C15</f>
        <v>VAN DE WIELE Peter</v>
      </c>
      <c r="B5" s="34">
        <f>Doorgang2!D15</f>
        <v>10</v>
      </c>
      <c r="C5" s="34">
        <f>Doorgang2!E15</f>
        <v>10</v>
      </c>
      <c r="D5" s="34">
        <f>Doorgang2!F15</f>
        <v>10</v>
      </c>
      <c r="E5" s="34">
        <f>Doorgang2!G15</f>
        <v>10</v>
      </c>
      <c r="F5" s="34">
        <f>Doorgang2!H15</f>
        <v>10</v>
      </c>
      <c r="G5" s="34">
        <f>Doorgang2!I15</f>
        <v>10</v>
      </c>
      <c r="H5" s="34">
        <f>Doorgang2!J15</f>
        <v>10</v>
      </c>
      <c r="I5" s="34">
        <f>Doorgang2!K15</f>
        <v>10</v>
      </c>
      <c r="J5" s="34">
        <f>Doorgang2!L15</f>
        <v>10</v>
      </c>
      <c r="K5" s="34">
        <f>Doorgang2!M15</f>
        <v>9</v>
      </c>
      <c r="L5" s="34">
        <f>Doorgang2!N15</f>
        <v>99</v>
      </c>
      <c r="M5" s="27" t="s">
        <v>63</v>
      </c>
      <c r="N5" s="45"/>
    </row>
    <row r="6" spans="1:14" s="3" customFormat="1" ht="19.5" customHeight="1">
      <c r="A6" s="22" t="str">
        <f>Doorgang4!C15</f>
        <v>SNOECKX Luc</v>
      </c>
      <c r="B6" s="48">
        <f>Doorgang4!D15</f>
        <v>10</v>
      </c>
      <c r="C6" s="48">
        <f>Doorgang4!E15</f>
        <v>10</v>
      </c>
      <c r="D6" s="48">
        <f>Doorgang4!F15</f>
        <v>9</v>
      </c>
      <c r="E6" s="48">
        <f>Doorgang4!G15</f>
        <v>9</v>
      </c>
      <c r="F6" s="48">
        <f>Doorgang4!H15</f>
        <v>10</v>
      </c>
      <c r="G6" s="48">
        <f>Doorgang4!I15</f>
        <v>10</v>
      </c>
      <c r="H6" s="48">
        <f>Doorgang4!J15</f>
        <v>10</v>
      </c>
      <c r="I6" s="48">
        <f>Doorgang4!K15</f>
        <v>10</v>
      </c>
      <c r="J6" s="48">
        <f>Doorgang4!L15</f>
        <v>9</v>
      </c>
      <c r="K6" s="48">
        <f>Doorgang4!M15</f>
        <v>10</v>
      </c>
      <c r="L6" s="48">
        <f>Doorgang4!N15</f>
        <v>97</v>
      </c>
      <c r="M6" s="27" t="s">
        <v>63</v>
      </c>
      <c r="N6" s="45"/>
    </row>
    <row r="7" spans="1:14" s="3" customFormat="1" ht="19.5" customHeight="1">
      <c r="A7" s="23" t="str">
        <f>Doorgang1!C17</f>
        <v>VANDERHAEGHEN Christophe</v>
      </c>
      <c r="B7" s="34">
        <f>Doorgang1!D17</f>
        <v>9</v>
      </c>
      <c r="C7" s="34">
        <f>Doorgang1!E17</f>
        <v>8</v>
      </c>
      <c r="D7" s="34">
        <f>Doorgang1!F17</f>
        <v>9</v>
      </c>
      <c r="E7" s="34">
        <f>Doorgang1!G17</f>
        <v>10</v>
      </c>
      <c r="F7" s="34">
        <f>Doorgang1!H17</f>
        <v>9</v>
      </c>
      <c r="G7" s="34">
        <f>Doorgang1!I17</f>
        <v>10</v>
      </c>
      <c r="H7" s="34">
        <f>Doorgang1!J17</f>
        <v>10</v>
      </c>
      <c r="I7" s="34">
        <f>Doorgang1!K17</f>
        <v>10</v>
      </c>
      <c r="J7" s="34">
        <f>Doorgang1!L17</f>
        <v>10</v>
      </c>
      <c r="K7" s="34">
        <f>Doorgang1!M17</f>
        <v>10</v>
      </c>
      <c r="L7" s="34">
        <f>Doorgang1!N17</f>
        <v>95</v>
      </c>
      <c r="M7" s="27" t="s">
        <v>63</v>
      </c>
      <c r="N7" s="45"/>
    </row>
    <row r="8" spans="1:14" s="3" customFormat="1" ht="19.5" customHeight="1">
      <c r="A8" s="21" t="str">
        <f>Doorgang4!C16</f>
        <v>BEGHAIN Richard</v>
      </c>
      <c r="B8" s="34">
        <f>Doorgang4!D16</f>
        <v>10</v>
      </c>
      <c r="C8" s="34">
        <f>Doorgang4!E16</f>
        <v>10</v>
      </c>
      <c r="D8" s="34">
        <f>Doorgang4!F16</f>
        <v>9</v>
      </c>
      <c r="E8" s="34">
        <f>Doorgang4!G16</f>
        <v>9</v>
      </c>
      <c r="F8" s="34">
        <f>Doorgang4!H16</f>
        <v>10</v>
      </c>
      <c r="G8" s="34">
        <f>Doorgang4!I16</f>
        <v>10</v>
      </c>
      <c r="H8" s="34">
        <f>Doorgang4!J16</f>
        <v>9</v>
      </c>
      <c r="I8" s="34">
        <f>Doorgang4!K16</f>
        <v>10</v>
      </c>
      <c r="J8" s="34">
        <f>Doorgang4!L16</f>
        <v>9</v>
      </c>
      <c r="K8" s="34">
        <f>Doorgang4!M16</f>
        <v>9</v>
      </c>
      <c r="L8" s="34">
        <f>Doorgang4!N16</f>
        <v>95</v>
      </c>
      <c r="M8" s="27" t="s">
        <v>63</v>
      </c>
      <c r="N8" s="45"/>
    </row>
    <row r="9" spans="1:14" s="3" customFormat="1" ht="19.5" customHeight="1">
      <c r="A9" s="22" t="str">
        <f>Doorgang3!C15</f>
        <v>VENSTER Patrick</v>
      </c>
      <c r="B9" s="48">
        <f>Doorgang3!D15</f>
        <v>9</v>
      </c>
      <c r="C9" s="48">
        <f>Doorgang3!E15</f>
        <v>9</v>
      </c>
      <c r="D9" s="48">
        <f>Doorgang3!F15</f>
        <v>9</v>
      </c>
      <c r="E9" s="48">
        <f>Doorgang3!G15</f>
        <v>10</v>
      </c>
      <c r="F9" s="48">
        <f>Doorgang3!H15</f>
        <v>9</v>
      </c>
      <c r="G9" s="48">
        <f>Doorgang3!I15</f>
        <v>10</v>
      </c>
      <c r="H9" s="48">
        <f>Doorgang3!J15</f>
        <v>9</v>
      </c>
      <c r="I9" s="48">
        <f>Doorgang3!K15</f>
        <v>10</v>
      </c>
      <c r="J9" s="48">
        <f>Doorgang3!L15</f>
        <v>9</v>
      </c>
      <c r="K9" s="48">
        <f>Doorgang3!M15</f>
        <v>10</v>
      </c>
      <c r="L9" s="48">
        <f>Doorgang3!N15</f>
        <v>94</v>
      </c>
      <c r="M9" s="27" t="s">
        <v>63</v>
      </c>
      <c r="N9" s="45"/>
    </row>
    <row r="10" spans="1:14" s="3" customFormat="1" ht="19.5" customHeight="1">
      <c r="A10" s="21" t="str">
        <f>Doorgang1!C15</f>
        <v>VANDENBUSSCHE Maurice</v>
      </c>
      <c r="B10" s="34">
        <f>Doorgang1!D15</f>
        <v>10</v>
      </c>
      <c r="C10" s="34">
        <f>Doorgang1!E15</f>
        <v>9</v>
      </c>
      <c r="D10" s="34">
        <f>Doorgang1!F15</f>
        <v>9</v>
      </c>
      <c r="E10" s="34">
        <f>Doorgang1!G15</f>
        <v>10</v>
      </c>
      <c r="F10" s="34">
        <f>Doorgang1!H15</f>
        <v>10</v>
      </c>
      <c r="G10" s="34">
        <f>Doorgang1!I15</f>
        <v>9</v>
      </c>
      <c r="H10" s="34">
        <f>Doorgang1!J15</f>
        <v>9</v>
      </c>
      <c r="I10" s="34">
        <f>Doorgang1!K15</f>
        <v>9</v>
      </c>
      <c r="J10" s="34">
        <f>Doorgang1!L15</f>
        <v>9</v>
      </c>
      <c r="K10" s="34">
        <f>Doorgang1!M15</f>
        <v>8</v>
      </c>
      <c r="L10" s="34">
        <f>Doorgang1!N15</f>
        <v>92</v>
      </c>
      <c r="M10" s="27" t="s">
        <v>63</v>
      </c>
      <c r="N10" s="45"/>
    </row>
    <row r="11" spans="1:14" s="3" customFormat="1" ht="19.5" customHeight="1">
      <c r="A11" s="21" t="str">
        <f>Doorgang1!C16</f>
        <v>STRUYS Emmanuel</v>
      </c>
      <c r="B11" s="34">
        <f>Doorgang1!D16</f>
        <v>10</v>
      </c>
      <c r="C11" s="34">
        <f>Doorgang1!E16</f>
        <v>8</v>
      </c>
      <c r="D11" s="34">
        <f>Doorgang1!F16</f>
        <v>9</v>
      </c>
      <c r="E11" s="34">
        <f>Doorgang1!G16</f>
        <v>9</v>
      </c>
      <c r="F11" s="34">
        <f>Doorgang1!H16</f>
        <v>9</v>
      </c>
      <c r="G11" s="34">
        <f>Doorgang1!I16</f>
        <v>10</v>
      </c>
      <c r="H11" s="34">
        <f>Doorgang1!J16</f>
        <v>9</v>
      </c>
      <c r="I11" s="34">
        <f>Doorgang1!K16</f>
        <v>9</v>
      </c>
      <c r="J11" s="34">
        <f>Doorgang1!L16</f>
        <v>9</v>
      </c>
      <c r="K11" s="34">
        <f>Doorgang1!M16</f>
        <v>10</v>
      </c>
      <c r="L11" s="34">
        <f>Doorgang1!N16</f>
        <v>92</v>
      </c>
      <c r="M11" s="27" t="s">
        <v>63</v>
      </c>
      <c r="N11" s="45"/>
    </row>
    <row r="12" spans="1:14" s="3" customFormat="1" ht="19.5" customHeight="1">
      <c r="A12" s="21" t="str">
        <f>Doorgang3!C17</f>
        <v>SNOECKX Gerard</v>
      </c>
      <c r="B12" s="34">
        <f>Doorgang3!D17</f>
        <v>9</v>
      </c>
      <c r="C12" s="34">
        <f>Doorgang3!E17</f>
        <v>10</v>
      </c>
      <c r="D12" s="34">
        <f>Doorgang3!F17</f>
        <v>9</v>
      </c>
      <c r="E12" s="34">
        <f>Doorgang3!G17</f>
        <v>9</v>
      </c>
      <c r="F12" s="34">
        <f>Doorgang3!H17</f>
        <v>9</v>
      </c>
      <c r="G12" s="34">
        <f>Doorgang3!I17</f>
        <v>9</v>
      </c>
      <c r="H12" s="34">
        <f>Doorgang3!J17</f>
        <v>9</v>
      </c>
      <c r="I12" s="34">
        <f>Doorgang3!K17</f>
        <v>9</v>
      </c>
      <c r="J12" s="34">
        <f>Doorgang3!L17</f>
        <v>10</v>
      </c>
      <c r="K12" s="34">
        <f>Doorgang3!M17</f>
        <v>9</v>
      </c>
      <c r="L12" s="34">
        <f>Doorgang3!N17</f>
        <v>92</v>
      </c>
      <c r="M12" s="27" t="s">
        <v>63</v>
      </c>
      <c r="N12" s="45"/>
    </row>
    <row r="13" spans="1:16" s="3" customFormat="1" ht="19.5" customHeight="1">
      <c r="A13" s="21" t="str">
        <f>Doorgang4!C17</f>
        <v>DANTINNE Sylvain</v>
      </c>
      <c r="B13" s="34">
        <f>Doorgang4!D17</f>
        <v>9</v>
      </c>
      <c r="C13" s="34">
        <f>Doorgang4!E17</f>
        <v>9</v>
      </c>
      <c r="D13" s="34">
        <f>Doorgang4!F17</f>
        <v>9</v>
      </c>
      <c r="E13" s="34">
        <f>Doorgang4!G17</f>
        <v>10</v>
      </c>
      <c r="F13" s="34">
        <f>Doorgang4!H17</f>
        <v>8</v>
      </c>
      <c r="G13" s="34">
        <f>Doorgang4!I17</f>
        <v>8</v>
      </c>
      <c r="H13" s="34">
        <f>Doorgang4!J17</f>
        <v>10</v>
      </c>
      <c r="I13" s="34">
        <f>Doorgang4!K17</f>
        <v>10</v>
      </c>
      <c r="J13" s="34">
        <f>Doorgang4!L17</f>
        <v>9</v>
      </c>
      <c r="K13" s="34">
        <f>Doorgang4!M17</f>
        <v>10</v>
      </c>
      <c r="L13" s="34">
        <f>Doorgang4!N17</f>
        <v>92</v>
      </c>
      <c r="M13" s="27" t="s">
        <v>63</v>
      </c>
      <c r="N13" s="45"/>
      <c r="O13" s="3">
        <f>SUM(L4:L13)</f>
        <v>948</v>
      </c>
      <c r="P13" s="3">
        <f>+'Met diopter'!O13</f>
        <v>948</v>
      </c>
    </row>
    <row r="14" spans="1:15" s="3" customFormat="1" ht="19.5" customHeight="1">
      <c r="A14" s="21" t="str">
        <f>Doorgang2!C16</f>
        <v>STRUYS Els</v>
      </c>
      <c r="B14" s="34">
        <f>Doorgang2!D16</f>
        <v>9</v>
      </c>
      <c r="C14" s="34">
        <f>Doorgang2!E16</f>
        <v>9</v>
      </c>
      <c r="D14" s="34">
        <f>Doorgang2!F16</f>
        <v>10</v>
      </c>
      <c r="E14" s="34">
        <f>Doorgang2!G16</f>
        <v>9</v>
      </c>
      <c r="F14" s="34">
        <f>Doorgang2!H16</f>
        <v>7</v>
      </c>
      <c r="G14" s="34">
        <f>Doorgang2!I16</f>
        <v>9</v>
      </c>
      <c r="H14" s="34">
        <f>Doorgang2!J16</f>
        <v>10</v>
      </c>
      <c r="I14" s="34">
        <f>Doorgang2!K16</f>
        <v>9</v>
      </c>
      <c r="J14" s="34">
        <f>Doorgang2!L16</f>
        <v>9</v>
      </c>
      <c r="K14" s="34">
        <f>Doorgang2!M16</f>
        <v>10</v>
      </c>
      <c r="L14" s="34">
        <f>Doorgang2!N16</f>
        <v>91</v>
      </c>
      <c r="M14" s="27" t="s">
        <v>63</v>
      </c>
      <c r="N14" s="45"/>
      <c r="O14" s="3">
        <f>SUM(O13:P13)</f>
        <v>1896</v>
      </c>
    </row>
    <row r="15" spans="1:14" s="3" customFormat="1" ht="19.5" customHeight="1">
      <c r="A15" s="21" t="str">
        <f>Doorgang3!C16</f>
        <v>KELLER Manfred</v>
      </c>
      <c r="B15" s="34">
        <f>Doorgang3!D16</f>
        <v>9</v>
      </c>
      <c r="C15" s="34">
        <f>Doorgang3!E16</f>
        <v>9</v>
      </c>
      <c r="D15" s="34">
        <f>Doorgang3!F16</f>
        <v>9</v>
      </c>
      <c r="E15" s="34">
        <f>Doorgang3!G16</f>
        <v>9</v>
      </c>
      <c r="F15" s="34">
        <f>Doorgang3!H16</f>
        <v>9</v>
      </c>
      <c r="G15" s="34">
        <f>Doorgang3!I16</f>
        <v>10</v>
      </c>
      <c r="H15" s="34">
        <f>Doorgang3!J16</f>
        <v>10</v>
      </c>
      <c r="I15" s="34">
        <f>Doorgang3!K16</f>
        <v>8</v>
      </c>
      <c r="J15" s="34">
        <f>Doorgang3!L16</f>
        <v>9</v>
      </c>
      <c r="K15" s="34">
        <f>Doorgang3!M16</f>
        <v>9</v>
      </c>
      <c r="L15" s="34">
        <f>Doorgang3!N16</f>
        <v>91</v>
      </c>
      <c r="M15" s="27" t="s">
        <v>63</v>
      </c>
      <c r="N15" s="45"/>
    </row>
    <row r="16" spans="1:14" s="3" customFormat="1" ht="19.5" customHeight="1">
      <c r="A16" s="16" t="str">
        <f>Doorgang3!C14</f>
        <v>Kriegers (Sr) Hans</v>
      </c>
      <c r="B16" s="32">
        <f>Doorgang3!D14</f>
        <v>9</v>
      </c>
      <c r="C16" s="32">
        <f>Doorgang3!E14</f>
        <v>10</v>
      </c>
      <c r="D16" s="32">
        <f>Doorgang3!F14</f>
        <v>10</v>
      </c>
      <c r="E16" s="32">
        <f>Doorgang3!G14</f>
        <v>10</v>
      </c>
      <c r="F16" s="32">
        <f>Doorgang3!H14</f>
        <v>10</v>
      </c>
      <c r="G16" s="32">
        <f>Doorgang3!I14</f>
        <v>9</v>
      </c>
      <c r="H16" s="32">
        <f>Doorgang3!J14</f>
        <v>9</v>
      </c>
      <c r="I16" s="32">
        <f>Doorgang3!K14</f>
        <v>9</v>
      </c>
      <c r="J16" s="32">
        <f>Doorgang3!L14</f>
        <v>10</v>
      </c>
      <c r="K16" s="32">
        <f>Doorgang3!M14</f>
        <v>10</v>
      </c>
      <c r="L16" s="32">
        <f>Doorgang3!N14</f>
        <v>96</v>
      </c>
      <c r="M16" s="27" t="s">
        <v>62</v>
      </c>
      <c r="N16" s="45"/>
    </row>
    <row r="17" spans="1:14" s="3" customFormat="1" ht="19.5" customHeight="1">
      <c r="A17" s="16" t="str">
        <f>Doorgang1!C12</f>
        <v>Wolters Bart</v>
      </c>
      <c r="B17" s="32">
        <f>Doorgang1!D12</f>
        <v>10</v>
      </c>
      <c r="C17" s="32">
        <f>Doorgang1!E12</f>
        <v>9</v>
      </c>
      <c r="D17" s="32">
        <f>Doorgang1!F12</f>
        <v>9</v>
      </c>
      <c r="E17" s="32">
        <f>Doorgang1!G12</f>
        <v>10</v>
      </c>
      <c r="F17" s="32">
        <f>Doorgang1!H12</f>
        <v>9</v>
      </c>
      <c r="G17" s="32">
        <f>Doorgang1!I12</f>
        <v>9</v>
      </c>
      <c r="H17" s="32">
        <f>Doorgang1!J12</f>
        <v>10</v>
      </c>
      <c r="I17" s="32">
        <f>Doorgang1!K12</f>
        <v>10</v>
      </c>
      <c r="J17" s="32">
        <f>Doorgang1!L12</f>
        <v>9</v>
      </c>
      <c r="K17" s="32">
        <f>Doorgang1!M12</f>
        <v>10</v>
      </c>
      <c r="L17" s="32">
        <f>Doorgang1!N12</f>
        <v>95</v>
      </c>
      <c r="M17" s="27" t="s">
        <v>62</v>
      </c>
      <c r="N17" s="45"/>
    </row>
    <row r="18" spans="1:14" s="3" customFormat="1" ht="19.5" customHeight="1">
      <c r="A18" s="16" t="str">
        <f>Doorgang1!C13</f>
        <v>Thüss Wim</v>
      </c>
      <c r="B18" s="32">
        <f>Doorgang1!D13</f>
        <v>9</v>
      </c>
      <c r="C18" s="32">
        <f>Doorgang1!E13</f>
        <v>9</v>
      </c>
      <c r="D18" s="32">
        <f>Doorgang1!F13</f>
        <v>10</v>
      </c>
      <c r="E18" s="32">
        <f>Doorgang1!G13</f>
        <v>9</v>
      </c>
      <c r="F18" s="32">
        <f>Doorgang1!H13</f>
        <v>10</v>
      </c>
      <c r="G18" s="32">
        <f>Doorgang1!I13</f>
        <v>10</v>
      </c>
      <c r="H18" s="32">
        <f>Doorgang1!J13</f>
        <v>9</v>
      </c>
      <c r="I18" s="32">
        <f>Doorgang1!K13</f>
        <v>9</v>
      </c>
      <c r="J18" s="32">
        <f>Doorgang1!L13</f>
        <v>10</v>
      </c>
      <c r="K18" s="32">
        <f>Doorgang1!M13</f>
        <v>10</v>
      </c>
      <c r="L18" s="32">
        <f>Doorgang1!N13</f>
        <v>95</v>
      </c>
      <c r="M18" s="27" t="s">
        <v>62</v>
      </c>
      <c r="N18" s="45"/>
    </row>
    <row r="19" spans="1:14" s="3" customFormat="1" ht="19.5" customHeight="1">
      <c r="A19" s="16" t="str">
        <f>Doorgang2!C12</f>
        <v>Vossen Henri</v>
      </c>
      <c r="B19" s="32">
        <f>Doorgang2!D12</f>
        <v>10</v>
      </c>
      <c r="C19" s="32">
        <f>Doorgang2!E12</f>
        <v>10</v>
      </c>
      <c r="D19" s="32">
        <f>Doorgang2!F12</f>
        <v>9</v>
      </c>
      <c r="E19" s="32">
        <f>Doorgang2!G12</f>
        <v>9</v>
      </c>
      <c r="F19" s="32">
        <f>Doorgang2!H12</f>
        <v>9</v>
      </c>
      <c r="G19" s="32">
        <f>Doorgang2!I12</f>
        <v>9</v>
      </c>
      <c r="H19" s="32">
        <f>Doorgang2!J12</f>
        <v>9</v>
      </c>
      <c r="I19" s="32">
        <f>Doorgang2!K12</f>
        <v>10</v>
      </c>
      <c r="J19" s="32">
        <f>Doorgang2!L12</f>
        <v>10</v>
      </c>
      <c r="K19" s="32">
        <f>Doorgang2!M12</f>
        <v>10</v>
      </c>
      <c r="L19" s="32">
        <f>Doorgang2!N12</f>
        <v>95</v>
      </c>
      <c r="M19" s="27" t="s">
        <v>62</v>
      </c>
      <c r="N19" s="45"/>
    </row>
    <row r="20" spans="1:14" s="3" customFormat="1" ht="19.5" customHeight="1">
      <c r="A20" s="16" t="str">
        <f>Doorgang2!C13</f>
        <v>Wagner Reinhard</v>
      </c>
      <c r="B20" s="32">
        <f>Doorgang2!D13</f>
        <v>10</v>
      </c>
      <c r="C20" s="32">
        <f>Doorgang2!E13</f>
        <v>9</v>
      </c>
      <c r="D20" s="32">
        <f>Doorgang2!F13</f>
        <v>10</v>
      </c>
      <c r="E20" s="32">
        <f>Doorgang2!G13</f>
        <v>9</v>
      </c>
      <c r="F20" s="32">
        <f>Doorgang2!H13</f>
        <v>10</v>
      </c>
      <c r="G20" s="32">
        <f>Doorgang2!I13</f>
        <v>9</v>
      </c>
      <c r="H20" s="32">
        <f>Doorgang2!J13</f>
        <v>9</v>
      </c>
      <c r="I20" s="32">
        <f>Doorgang2!K13</f>
        <v>10</v>
      </c>
      <c r="J20" s="32">
        <f>Doorgang2!L13</f>
        <v>10</v>
      </c>
      <c r="K20" s="32">
        <f>Doorgang2!M13</f>
        <v>9</v>
      </c>
      <c r="L20" s="32">
        <f>Doorgang2!N13</f>
        <v>95</v>
      </c>
      <c r="M20" s="27" t="s">
        <v>62</v>
      </c>
      <c r="N20" s="45"/>
    </row>
    <row r="21" spans="1:14" s="3" customFormat="1" ht="19.5" customHeight="1">
      <c r="A21" s="16" t="str">
        <f>Doorgang2!C14</f>
        <v>Raemaekers Johan</v>
      </c>
      <c r="B21" s="32">
        <f>Doorgang2!D14</f>
        <v>10</v>
      </c>
      <c r="C21" s="32">
        <f>Doorgang2!E14</f>
        <v>9</v>
      </c>
      <c r="D21" s="32">
        <f>Doorgang2!F14</f>
        <v>10</v>
      </c>
      <c r="E21" s="32">
        <f>Doorgang2!G14</f>
        <v>9</v>
      </c>
      <c r="F21" s="32">
        <f>Doorgang2!H14</f>
        <v>10</v>
      </c>
      <c r="G21" s="32">
        <f>Doorgang2!I14</f>
        <v>8</v>
      </c>
      <c r="H21" s="32">
        <f>Doorgang2!J14</f>
        <v>10</v>
      </c>
      <c r="I21" s="32">
        <f>Doorgang2!K14</f>
        <v>9</v>
      </c>
      <c r="J21" s="32">
        <f>Doorgang2!L14</f>
        <v>10</v>
      </c>
      <c r="K21" s="32">
        <f>Doorgang2!M14</f>
        <v>10</v>
      </c>
      <c r="L21" s="32">
        <f>Doorgang2!N14</f>
        <v>95</v>
      </c>
      <c r="M21" s="27" t="s">
        <v>62</v>
      </c>
      <c r="N21" s="45"/>
    </row>
    <row r="22" spans="1:14" s="3" customFormat="1" ht="19.5" customHeight="1">
      <c r="A22" s="18" t="str">
        <f>Doorgang3!C12</f>
        <v>van de Berg Tjeu</v>
      </c>
      <c r="B22" s="31">
        <f>Doorgang3!D12</f>
        <v>9</v>
      </c>
      <c r="C22" s="31">
        <f>Doorgang3!E12</f>
        <v>10</v>
      </c>
      <c r="D22" s="31">
        <f>Doorgang3!F12</f>
        <v>10</v>
      </c>
      <c r="E22" s="31">
        <f>Doorgang3!G12</f>
        <v>10</v>
      </c>
      <c r="F22" s="31">
        <f>Doorgang3!H12</f>
        <v>9</v>
      </c>
      <c r="G22" s="31">
        <f>Doorgang3!I12</f>
        <v>10</v>
      </c>
      <c r="H22" s="31">
        <f>Doorgang3!J12</f>
        <v>10</v>
      </c>
      <c r="I22" s="31">
        <f>Doorgang3!K12</f>
        <v>9</v>
      </c>
      <c r="J22" s="31">
        <f>Doorgang3!L12</f>
        <v>10</v>
      </c>
      <c r="K22" s="31">
        <f>Doorgang3!M12</f>
        <v>8</v>
      </c>
      <c r="L22" s="31">
        <f>Doorgang3!N12</f>
        <v>95</v>
      </c>
      <c r="M22" s="27" t="s">
        <v>62</v>
      </c>
      <c r="N22" s="45"/>
    </row>
    <row r="23" spans="1:14" s="3" customFormat="1" ht="19.5" customHeight="1">
      <c r="A23" s="18" t="str">
        <f>Doorgang3!C13</f>
        <v>Timmermans Nick</v>
      </c>
      <c r="B23" s="31">
        <f>Doorgang3!D13</f>
        <v>9</v>
      </c>
      <c r="C23" s="31">
        <f>Doorgang3!E13</f>
        <v>10</v>
      </c>
      <c r="D23" s="31">
        <f>Doorgang3!F13</f>
        <v>10</v>
      </c>
      <c r="E23" s="31">
        <f>Doorgang3!G13</f>
        <v>9</v>
      </c>
      <c r="F23" s="31">
        <f>Doorgang3!H13</f>
        <v>10</v>
      </c>
      <c r="G23" s="31">
        <f>Doorgang3!I13</f>
        <v>10</v>
      </c>
      <c r="H23" s="31">
        <f>Doorgang3!J13</f>
        <v>10</v>
      </c>
      <c r="I23" s="31">
        <f>Doorgang3!K13</f>
        <v>9</v>
      </c>
      <c r="J23" s="31">
        <f>Doorgang3!L13</f>
        <v>9</v>
      </c>
      <c r="K23" s="31">
        <f>Doorgang3!M13</f>
        <v>9</v>
      </c>
      <c r="L23" s="31">
        <f>Doorgang3!N13</f>
        <v>95</v>
      </c>
      <c r="M23" s="27" t="s">
        <v>62</v>
      </c>
      <c r="N23" s="45"/>
    </row>
    <row r="24" spans="1:14" s="3" customFormat="1" ht="19.5" customHeight="1">
      <c r="A24" s="18" t="str">
        <f>Doorgang4!C14</f>
        <v>Klompen Jack</v>
      </c>
      <c r="B24" s="31">
        <f>Doorgang4!D14</f>
        <v>10</v>
      </c>
      <c r="C24" s="31">
        <f>Doorgang4!E14</f>
        <v>9</v>
      </c>
      <c r="D24" s="31">
        <f>Doorgang4!F14</f>
        <v>10</v>
      </c>
      <c r="E24" s="31">
        <f>Doorgang4!G14</f>
        <v>10</v>
      </c>
      <c r="F24" s="31">
        <f>Doorgang4!H14</f>
        <v>9</v>
      </c>
      <c r="G24" s="31">
        <f>Doorgang4!I14</f>
        <v>9</v>
      </c>
      <c r="H24" s="31">
        <f>Doorgang4!J14</f>
        <v>9</v>
      </c>
      <c r="I24" s="31">
        <f>Doorgang4!K14</f>
        <v>9</v>
      </c>
      <c r="J24" s="31">
        <f>Doorgang4!L14</f>
        <v>9</v>
      </c>
      <c r="K24" s="31">
        <f>Doorgang4!M14</f>
        <v>10</v>
      </c>
      <c r="L24" s="31">
        <f>Doorgang4!N14</f>
        <v>94</v>
      </c>
      <c r="M24" s="27" t="s">
        <v>62</v>
      </c>
      <c r="N24" s="45"/>
    </row>
    <row r="25" spans="1:16" s="3" customFormat="1" ht="19.5" customHeight="1">
      <c r="A25" s="18" t="str">
        <f>Doorgang1!C14</f>
        <v>Peeters John</v>
      </c>
      <c r="B25" s="31">
        <f>Doorgang1!D14</f>
        <v>9</v>
      </c>
      <c r="C25" s="31">
        <f>Doorgang1!E14</f>
        <v>10</v>
      </c>
      <c r="D25" s="31">
        <f>Doorgang1!F14</f>
        <v>9</v>
      </c>
      <c r="E25" s="31">
        <f>Doorgang1!G14</f>
        <v>8</v>
      </c>
      <c r="F25" s="31">
        <f>Doorgang1!H14</f>
        <v>9</v>
      </c>
      <c r="G25" s="31">
        <f>Doorgang1!I14</f>
        <v>10</v>
      </c>
      <c r="H25" s="31">
        <f>Doorgang1!J14</f>
        <v>9</v>
      </c>
      <c r="I25" s="31">
        <f>Doorgang1!K14</f>
        <v>9</v>
      </c>
      <c r="J25" s="31">
        <f>Doorgang1!L14</f>
        <v>10</v>
      </c>
      <c r="K25" s="31">
        <f>Doorgang1!M14</f>
        <v>10</v>
      </c>
      <c r="L25" s="31">
        <f>Doorgang1!N14</f>
        <v>93</v>
      </c>
      <c r="M25" s="27" t="s">
        <v>62</v>
      </c>
      <c r="N25" s="45"/>
      <c r="O25" s="3">
        <f>SUM(L16:L25)</f>
        <v>948</v>
      </c>
      <c r="P25" s="3">
        <f>+'Met diopter'!O25</f>
        <v>976</v>
      </c>
    </row>
    <row r="26" spans="1:15" s="3" customFormat="1" ht="19.5" customHeight="1">
      <c r="A26" s="18" t="str">
        <f>Doorgang4!C13</f>
        <v>Laenen Jac</v>
      </c>
      <c r="B26" s="31">
        <f>Doorgang4!D13</f>
        <v>9</v>
      </c>
      <c r="C26" s="31">
        <f>Doorgang4!E13</f>
        <v>10</v>
      </c>
      <c r="D26" s="31">
        <f>Doorgang4!F13</f>
        <v>9</v>
      </c>
      <c r="E26" s="31">
        <f>Doorgang4!G13</f>
        <v>8</v>
      </c>
      <c r="F26" s="31">
        <f>Doorgang4!H13</f>
        <v>9</v>
      </c>
      <c r="G26" s="31">
        <f>Doorgang4!I13</f>
        <v>10</v>
      </c>
      <c r="H26" s="31">
        <f>Doorgang4!J13</f>
        <v>9</v>
      </c>
      <c r="I26" s="31">
        <f>Doorgang4!K13</f>
        <v>10</v>
      </c>
      <c r="J26" s="31">
        <f>Doorgang4!L13</f>
        <v>9</v>
      </c>
      <c r="K26" s="31">
        <f>Doorgang4!M13</f>
        <v>10</v>
      </c>
      <c r="L26" s="31">
        <f>Doorgang4!N13</f>
        <v>93</v>
      </c>
      <c r="M26" s="27" t="s">
        <v>62</v>
      </c>
      <c r="N26" s="45"/>
      <c r="O26" s="3">
        <f>SUM(O25:P25)</f>
        <v>1924</v>
      </c>
    </row>
    <row r="27" spans="1:14" s="3" customFormat="1" ht="19.5" customHeight="1">
      <c r="A27" s="18" t="str">
        <f>Doorgang4!C12</f>
        <v>van de Beek Huub</v>
      </c>
      <c r="B27" s="31">
        <f>Doorgang4!D12</f>
        <v>10</v>
      </c>
      <c r="C27" s="31">
        <f>Doorgang4!E12</f>
        <v>9</v>
      </c>
      <c r="D27" s="31">
        <f>Doorgang4!F12</f>
        <v>9</v>
      </c>
      <c r="E27" s="31">
        <f>Doorgang4!G12</f>
        <v>9</v>
      </c>
      <c r="F27" s="31">
        <f>Doorgang4!H12</f>
        <v>9</v>
      </c>
      <c r="G27" s="31">
        <f>Doorgang4!I12</f>
        <v>8</v>
      </c>
      <c r="H27" s="31">
        <f>Doorgang4!J12</f>
        <v>8</v>
      </c>
      <c r="I27" s="31">
        <f>Doorgang4!K12</f>
        <v>10</v>
      </c>
      <c r="J27" s="31">
        <f>Doorgang4!L12</f>
        <v>10</v>
      </c>
      <c r="K27" s="31">
        <f>Doorgang4!M12</f>
        <v>10</v>
      </c>
      <c r="L27" s="31">
        <f>Doorgang4!N12</f>
        <v>92</v>
      </c>
      <c r="M27" s="27" t="s">
        <v>62</v>
      </c>
      <c r="N27" s="45"/>
    </row>
  </sheetData>
  <sheetProtection/>
  <mergeCells count="2">
    <mergeCell ref="A1:N1"/>
    <mergeCell ref="A2:N2"/>
  </mergeCells>
  <printOptions/>
  <pageMargins left="0.55" right="0.58" top="0.35" bottom="0.36" header="0.25" footer="0.2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C2">
      <selection activeCell="S6" sqref="S6"/>
    </sheetView>
  </sheetViews>
  <sheetFormatPr defaultColWidth="11.421875" defaultRowHeight="12.75"/>
  <cols>
    <col min="1" max="1" width="24.7109375" style="7" customWidth="1"/>
    <col min="2" max="11" width="6.7109375" style="28" customWidth="1"/>
    <col min="12" max="12" width="8.140625" style="28" bestFit="1" customWidth="1"/>
    <col min="13" max="13" width="2.421875" style="41" customWidth="1"/>
    <col min="14" max="17" width="6.7109375" style="28" customWidth="1"/>
    <col min="18" max="18" width="2.140625" style="41" customWidth="1"/>
    <col min="19" max="19" width="8.57421875" style="55" bestFit="1" customWidth="1"/>
    <col min="20" max="20" width="6.7109375" style="0" customWidth="1"/>
  </cols>
  <sheetData>
    <row r="1" spans="1:19" ht="18">
      <c r="A1" s="70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1"/>
      <c r="P2" s="71"/>
      <c r="Q2" s="71"/>
      <c r="R2" s="71"/>
      <c r="S2" s="71"/>
    </row>
    <row r="3" spans="1:19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S3" s="60" t="s">
        <v>37</v>
      </c>
    </row>
    <row r="4" spans="1:19" ht="15.75">
      <c r="A4" s="59" t="s">
        <v>38</v>
      </c>
      <c r="B4" s="59">
        <v>1</v>
      </c>
      <c r="C4" s="59">
        <v>2</v>
      </c>
      <c r="D4" s="59">
        <v>3</v>
      </c>
      <c r="E4" s="59">
        <v>4</v>
      </c>
      <c r="F4" s="59">
        <v>5</v>
      </c>
      <c r="G4" s="59">
        <v>6</v>
      </c>
      <c r="H4" s="59">
        <v>7</v>
      </c>
      <c r="I4" s="59">
        <v>8</v>
      </c>
      <c r="J4" s="59">
        <v>9</v>
      </c>
      <c r="K4" s="59">
        <v>10</v>
      </c>
      <c r="L4" s="59" t="s">
        <v>35</v>
      </c>
      <c r="N4" s="80" t="s">
        <v>23</v>
      </c>
      <c r="O4" s="80"/>
      <c r="P4" s="80"/>
      <c r="Q4" s="81"/>
      <c r="S4" s="61" t="s">
        <v>7</v>
      </c>
    </row>
    <row r="5" spans="1:19" s="3" customFormat="1" ht="21.75" customHeight="1">
      <c r="A5" s="56" t="s">
        <v>51</v>
      </c>
      <c r="B5" s="57">
        <v>10</v>
      </c>
      <c r="C5" s="57">
        <v>10</v>
      </c>
      <c r="D5" s="57">
        <v>10</v>
      </c>
      <c r="E5" s="57">
        <v>10</v>
      </c>
      <c r="F5" s="57">
        <v>10</v>
      </c>
      <c r="G5" s="57">
        <v>10</v>
      </c>
      <c r="H5" s="57">
        <v>10</v>
      </c>
      <c r="I5" s="57">
        <v>10</v>
      </c>
      <c r="J5" s="57">
        <v>10</v>
      </c>
      <c r="K5" s="57">
        <v>10</v>
      </c>
      <c r="L5" s="58">
        <f>SUM(B5,C5,D5,E5,F5,G5,H5,I5,J5,K5)</f>
        <v>100</v>
      </c>
      <c r="M5" s="27"/>
      <c r="N5" s="62"/>
      <c r="O5" s="63"/>
      <c r="P5" s="63"/>
      <c r="Q5" s="64"/>
      <c r="R5" s="51"/>
      <c r="S5" s="52">
        <v>2</v>
      </c>
    </row>
    <row r="6" spans="1:19" s="3" customFormat="1" ht="21.75" customHeight="1">
      <c r="A6" s="25" t="s">
        <v>61</v>
      </c>
      <c r="B6" s="49">
        <v>10</v>
      </c>
      <c r="C6" s="49">
        <v>10</v>
      </c>
      <c r="D6" s="49">
        <v>10</v>
      </c>
      <c r="E6" s="49">
        <v>9</v>
      </c>
      <c r="F6" s="49">
        <v>9</v>
      </c>
      <c r="G6" s="49">
        <v>9</v>
      </c>
      <c r="H6" s="49">
        <v>10</v>
      </c>
      <c r="I6" s="49">
        <v>10</v>
      </c>
      <c r="J6" s="49">
        <v>10</v>
      </c>
      <c r="K6" s="49">
        <v>10</v>
      </c>
      <c r="L6" s="50">
        <f aca="true" t="shared" si="0" ref="L6:L13">SUM(B6,C6,D6,E6,F6,G6,H6,I6,J6,K6)</f>
        <v>97</v>
      </c>
      <c r="M6" s="27"/>
      <c r="N6" s="65"/>
      <c r="O6" s="49"/>
      <c r="P6" s="49"/>
      <c r="Q6" s="50"/>
      <c r="R6" s="51"/>
      <c r="S6" s="53">
        <v>3</v>
      </c>
    </row>
    <row r="7" spans="1:19" s="3" customFormat="1" ht="21.75" customHeight="1">
      <c r="A7" s="25"/>
      <c r="B7" s="49"/>
      <c r="C7" s="49"/>
      <c r="D7" s="49"/>
      <c r="E7" s="49"/>
      <c r="F7" s="49"/>
      <c r="G7" s="49"/>
      <c r="H7" s="49"/>
      <c r="I7" s="49"/>
      <c r="J7" s="49"/>
      <c r="K7" s="49"/>
      <c r="L7" s="50">
        <f t="shared" si="0"/>
        <v>0</v>
      </c>
      <c r="M7" s="27"/>
      <c r="N7" s="65"/>
      <c r="O7" s="49"/>
      <c r="P7" s="49"/>
      <c r="Q7" s="50"/>
      <c r="R7" s="51"/>
      <c r="S7" s="53"/>
    </row>
    <row r="8" spans="1:19" s="3" customFormat="1" ht="21.75" customHeight="1">
      <c r="A8" s="25"/>
      <c r="B8" s="49"/>
      <c r="C8" s="49"/>
      <c r="D8" s="49"/>
      <c r="E8" s="49"/>
      <c r="F8" s="49"/>
      <c r="G8" s="49"/>
      <c r="H8" s="49"/>
      <c r="I8" s="49"/>
      <c r="J8" s="49"/>
      <c r="K8" s="49"/>
      <c r="L8" s="50">
        <f t="shared" si="0"/>
        <v>0</v>
      </c>
      <c r="M8" s="27"/>
      <c r="N8" s="65"/>
      <c r="O8" s="49"/>
      <c r="P8" s="49"/>
      <c r="Q8" s="50"/>
      <c r="R8" s="51"/>
      <c r="S8" s="53"/>
    </row>
    <row r="9" spans="1:19" s="3" customFormat="1" ht="21.75" customHeight="1">
      <c r="A9" s="25"/>
      <c r="B9" s="49"/>
      <c r="C9" s="49"/>
      <c r="D9" s="49"/>
      <c r="E9" s="49"/>
      <c r="F9" s="49"/>
      <c r="G9" s="49"/>
      <c r="H9" s="49"/>
      <c r="I9" s="49"/>
      <c r="J9" s="49"/>
      <c r="K9" s="49"/>
      <c r="L9" s="50">
        <f t="shared" si="0"/>
        <v>0</v>
      </c>
      <c r="M9" s="27"/>
      <c r="N9" s="65"/>
      <c r="O9" s="49"/>
      <c r="P9" s="49"/>
      <c r="Q9" s="50"/>
      <c r="R9" s="51"/>
      <c r="S9" s="53"/>
    </row>
    <row r="10" spans="1:19" s="3" customFormat="1" ht="21.75" customHeight="1">
      <c r="A10" s="25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>
        <f t="shared" si="0"/>
        <v>0</v>
      </c>
      <c r="M10" s="27"/>
      <c r="N10" s="65"/>
      <c r="O10" s="49"/>
      <c r="P10" s="49"/>
      <c r="Q10" s="50"/>
      <c r="R10" s="51"/>
      <c r="S10" s="53"/>
    </row>
    <row r="11" spans="1:19" s="3" customFormat="1" ht="21.75" customHeight="1">
      <c r="A11" s="2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>
        <f t="shared" si="0"/>
        <v>0</v>
      </c>
      <c r="M11" s="27"/>
      <c r="N11" s="65"/>
      <c r="O11" s="49"/>
      <c r="P11" s="49"/>
      <c r="Q11" s="50"/>
      <c r="R11" s="51"/>
      <c r="S11" s="53"/>
    </row>
    <row r="12" spans="1:19" s="3" customFormat="1" ht="21.75" customHeight="1">
      <c r="A12" s="2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>
        <f t="shared" si="0"/>
        <v>0</v>
      </c>
      <c r="M12" s="27"/>
      <c r="N12" s="65"/>
      <c r="O12" s="49"/>
      <c r="P12" s="49"/>
      <c r="Q12" s="50"/>
      <c r="R12" s="51"/>
      <c r="S12" s="53"/>
    </row>
    <row r="13" spans="1:19" s="3" customFormat="1" ht="21.75" customHeight="1">
      <c r="A13" s="2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>
        <f t="shared" si="0"/>
        <v>0</v>
      </c>
      <c r="M13" s="27"/>
      <c r="N13" s="65"/>
      <c r="O13" s="49"/>
      <c r="P13" s="49"/>
      <c r="Q13" s="50"/>
      <c r="R13" s="51"/>
      <c r="S13" s="53"/>
    </row>
    <row r="14" spans="1:19" s="3" customFormat="1" ht="21.75" customHeight="1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7"/>
      <c r="N14" s="12"/>
      <c r="O14" s="12"/>
      <c r="P14" s="12"/>
      <c r="Q14" s="12"/>
      <c r="R14" s="27"/>
      <c r="S14" s="54"/>
    </row>
    <row r="15" spans="1:19" s="3" customFormat="1" ht="21.75" customHeight="1">
      <c r="A15" s="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7"/>
      <c r="N15" s="12"/>
      <c r="O15" s="12"/>
      <c r="P15" s="12"/>
      <c r="Q15" s="12"/>
      <c r="R15" s="27"/>
      <c r="S15" s="26" t="s">
        <v>37</v>
      </c>
    </row>
    <row r="16" spans="1:19" ht="15.75">
      <c r="A16" s="59" t="s">
        <v>39</v>
      </c>
      <c r="B16" s="59">
        <v>1</v>
      </c>
      <c r="C16" s="59">
        <v>2</v>
      </c>
      <c r="D16" s="59">
        <v>3</v>
      </c>
      <c r="E16" s="59">
        <v>4</v>
      </c>
      <c r="F16" s="59">
        <v>5</v>
      </c>
      <c r="G16" s="59">
        <v>6</v>
      </c>
      <c r="H16" s="59">
        <v>7</v>
      </c>
      <c r="I16" s="59">
        <v>8</v>
      </c>
      <c r="J16" s="59">
        <v>9</v>
      </c>
      <c r="K16" s="59">
        <v>10</v>
      </c>
      <c r="L16" s="59" t="s">
        <v>35</v>
      </c>
      <c r="N16" s="79" t="s">
        <v>23</v>
      </c>
      <c r="O16" s="79"/>
      <c r="P16" s="79"/>
      <c r="Q16" s="78"/>
      <c r="R16" s="42"/>
      <c r="S16" s="61" t="s">
        <v>7</v>
      </c>
    </row>
    <row r="17" spans="1:19" s="3" customFormat="1" ht="21.7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>
        <f aca="true" t="shared" si="1" ref="L17:L26">SUM(B17,C17,D17,E17,F17,G17,H17,I17,J17,K17)</f>
        <v>0</v>
      </c>
      <c r="M17" s="27"/>
      <c r="N17" s="62"/>
      <c r="O17" s="63"/>
      <c r="P17" s="63"/>
      <c r="Q17" s="64"/>
      <c r="R17" s="51"/>
      <c r="S17" s="52"/>
    </row>
    <row r="18" spans="1:19" s="3" customFormat="1" ht="21.75" customHeight="1">
      <c r="A18" s="25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0">
        <f t="shared" si="1"/>
        <v>0</v>
      </c>
      <c r="M18" s="27"/>
      <c r="N18" s="65"/>
      <c r="O18" s="49"/>
      <c r="P18" s="49"/>
      <c r="Q18" s="50"/>
      <c r="R18" s="51"/>
      <c r="S18" s="53"/>
    </row>
    <row r="19" spans="1:19" s="3" customFormat="1" ht="21.75" customHeight="1">
      <c r="A19" s="25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>
        <f t="shared" si="1"/>
        <v>0</v>
      </c>
      <c r="M19" s="27"/>
      <c r="N19" s="65"/>
      <c r="O19" s="49"/>
      <c r="P19" s="49"/>
      <c r="Q19" s="50"/>
      <c r="R19" s="51"/>
      <c r="S19" s="53"/>
    </row>
    <row r="20" spans="1:19" s="3" customFormat="1" ht="21.75" customHeight="1">
      <c r="A20" s="25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>
        <f t="shared" si="1"/>
        <v>0</v>
      </c>
      <c r="M20" s="27"/>
      <c r="N20" s="65"/>
      <c r="O20" s="49"/>
      <c r="P20" s="49"/>
      <c r="Q20" s="50"/>
      <c r="R20" s="51"/>
      <c r="S20" s="53"/>
    </row>
    <row r="21" spans="1:19" s="3" customFormat="1" ht="21.75" customHeight="1">
      <c r="A21" s="25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>
        <f t="shared" si="1"/>
        <v>0</v>
      </c>
      <c r="M21" s="27"/>
      <c r="N21" s="65"/>
      <c r="O21" s="49"/>
      <c r="P21" s="49"/>
      <c r="Q21" s="50"/>
      <c r="R21" s="51"/>
      <c r="S21" s="53"/>
    </row>
    <row r="22" spans="1:19" s="3" customFormat="1" ht="21.75" customHeight="1">
      <c r="A22" s="25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>
        <f t="shared" si="1"/>
        <v>0</v>
      </c>
      <c r="M22" s="27"/>
      <c r="N22" s="65"/>
      <c r="O22" s="49"/>
      <c r="P22" s="49"/>
      <c r="Q22" s="50"/>
      <c r="R22" s="51"/>
      <c r="S22" s="53"/>
    </row>
    <row r="23" spans="1:19" s="3" customFormat="1" ht="21.75" customHeight="1">
      <c r="A23" s="2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50">
        <f t="shared" si="1"/>
        <v>0</v>
      </c>
      <c r="M23" s="27"/>
      <c r="N23" s="65"/>
      <c r="O23" s="49"/>
      <c r="P23" s="49"/>
      <c r="Q23" s="50"/>
      <c r="R23" s="51"/>
      <c r="S23" s="53"/>
    </row>
    <row r="24" spans="1:19" s="3" customFormat="1" ht="21.75" customHeight="1">
      <c r="A24" s="25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0">
        <f t="shared" si="1"/>
        <v>0</v>
      </c>
      <c r="M24" s="27"/>
      <c r="N24" s="65"/>
      <c r="O24" s="49"/>
      <c r="P24" s="49"/>
      <c r="Q24" s="50"/>
      <c r="R24" s="51"/>
      <c r="S24" s="53"/>
    </row>
    <row r="25" spans="1:19" s="3" customFormat="1" ht="21.75" customHeight="1">
      <c r="A25" s="2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>
        <f t="shared" si="1"/>
        <v>0</v>
      </c>
      <c r="M25" s="27"/>
      <c r="N25" s="65"/>
      <c r="O25" s="49"/>
      <c r="P25" s="49"/>
      <c r="Q25" s="50"/>
      <c r="R25" s="51"/>
      <c r="S25" s="53"/>
    </row>
    <row r="26" spans="1:19" s="3" customFormat="1" ht="21.75" customHeight="1">
      <c r="A26" s="25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0">
        <f t="shared" si="1"/>
        <v>0</v>
      </c>
      <c r="M26" s="27"/>
      <c r="N26" s="65"/>
      <c r="O26" s="49"/>
      <c r="P26" s="49"/>
      <c r="Q26" s="50"/>
      <c r="R26" s="51"/>
      <c r="S26" s="53"/>
    </row>
  </sheetData>
  <sheetProtection/>
  <mergeCells count="4">
    <mergeCell ref="N16:Q16"/>
    <mergeCell ref="N4:Q4"/>
    <mergeCell ref="A1:S1"/>
    <mergeCell ref="A2:S2"/>
  </mergeCells>
  <printOptions/>
  <pageMargins left="0.35" right="0.42" top="0.42" bottom="0.41" header="0.28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9.7109375" style="0" customWidth="1"/>
    <col min="2" max="2" width="19.57421875" style="0" bestFit="1" customWidth="1"/>
    <col min="3" max="16384" width="11.421875" style="0" customWidth="1"/>
  </cols>
  <sheetData>
    <row r="1" spans="2:3" ht="12.75">
      <c r="B1" t="s">
        <v>69</v>
      </c>
      <c r="C1" t="s">
        <v>70</v>
      </c>
    </row>
    <row r="2" spans="1:3" ht="12.75">
      <c r="A2" t="s">
        <v>67</v>
      </c>
      <c r="B2">
        <f>'Zonder diopter'!O13</f>
        <v>948</v>
      </c>
      <c r="C2">
        <f>'Met diopter'!O25</f>
        <v>976</v>
      </c>
    </row>
    <row r="3" spans="1:3" ht="12.75">
      <c r="A3" t="s">
        <v>68</v>
      </c>
      <c r="B3">
        <f>'Met diopter'!O13</f>
        <v>948</v>
      </c>
      <c r="C3">
        <f>'Met diopter'!O13</f>
        <v>948</v>
      </c>
    </row>
    <row r="4" spans="2:3" ht="12.75">
      <c r="B4">
        <f>SUM(B2:B3)</f>
        <v>1896</v>
      </c>
      <c r="C4">
        <f>SUM(C2:C3)</f>
        <v>1924</v>
      </c>
    </row>
    <row r="7" spans="1:4" ht="12.75">
      <c r="A7" s="66" t="s">
        <v>67</v>
      </c>
      <c r="C7" s="67" t="s">
        <v>71</v>
      </c>
      <c r="D7" s="67" t="s">
        <v>7</v>
      </c>
    </row>
    <row r="8" spans="1:3" ht="12.75">
      <c r="A8">
        <v>1</v>
      </c>
      <c r="B8" t="s">
        <v>45</v>
      </c>
      <c r="C8">
        <v>100</v>
      </c>
    </row>
    <row r="9" spans="1:4" ht="12.75">
      <c r="A9">
        <v>2</v>
      </c>
      <c r="B9" t="s">
        <v>51</v>
      </c>
      <c r="C9">
        <v>99</v>
      </c>
      <c r="D9">
        <v>100</v>
      </c>
    </row>
    <row r="10" spans="1:4" ht="12.75">
      <c r="A10">
        <v>3</v>
      </c>
      <c r="B10" t="s">
        <v>61</v>
      </c>
      <c r="C10">
        <v>99</v>
      </c>
      <c r="D10">
        <v>97</v>
      </c>
    </row>
    <row r="13" spans="1:3" ht="12.75">
      <c r="A13" s="66" t="s">
        <v>68</v>
      </c>
      <c r="C13" s="67" t="s">
        <v>71</v>
      </c>
    </row>
    <row r="14" spans="1:3" ht="12.75">
      <c r="A14" s="66">
        <v>1</v>
      </c>
      <c r="B14" t="s">
        <v>21</v>
      </c>
      <c r="C14">
        <v>100</v>
      </c>
    </row>
    <row r="15" spans="1:3" ht="12.75">
      <c r="A15">
        <v>2</v>
      </c>
      <c r="B15" t="s">
        <v>19</v>
      </c>
      <c r="C15">
        <v>99</v>
      </c>
    </row>
    <row r="16" spans="1:3" ht="12.75">
      <c r="A16">
        <v>3</v>
      </c>
      <c r="B16" t="s">
        <v>16</v>
      </c>
      <c r="C16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Godfroid</dc:creator>
  <cp:keywords/>
  <dc:description/>
  <cp:lastModifiedBy>Hemeleers wl</cp:lastModifiedBy>
  <cp:lastPrinted>2009-10-25T15:59:30Z</cp:lastPrinted>
  <dcterms:created xsi:type="dcterms:W3CDTF">2008-02-13T17:23:56Z</dcterms:created>
  <dcterms:modified xsi:type="dcterms:W3CDTF">2009-10-27T14:11:10Z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-258596114</vt:i4>
  </property>
  <property fmtid="{D5CDD505-2E9C-101B-9397-08002B2CF9AE}" pid="3" name="_EmailSubject">
    <vt:lpwstr>Programme pour le tir  B/NL.</vt:lpwstr>
  </property>
  <property fmtid="{D5CDD505-2E9C-101B-9397-08002B2CF9AE}" pid="4" name="_AuthorEmail">
    <vt:lpwstr>godfroid.roger@skynet.be</vt:lpwstr>
  </property>
  <property fmtid="{D5CDD505-2E9C-101B-9397-08002B2CF9AE}" pid="5" name="_AuthorEmailDisplayName">
    <vt:lpwstr>Roger Godfroid</vt:lpwstr>
  </property>
  <property fmtid="{D5CDD505-2E9C-101B-9397-08002B2CF9AE}" pid="6" name="_ReviewingToolsShownOnce">
    <vt:lpwstr/>
  </property>
</Properties>
</file>