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35C4\Desktop\"/>
    </mc:Choice>
  </mc:AlternateContent>
  <bookViews>
    <workbookView xWindow="0" yWindow="0" windowWidth="28800" windowHeight="13020" activeTab="1"/>
  </bookViews>
  <sheets>
    <sheet name="Ploegen" sheetId="2" r:id="rId1"/>
    <sheet name="U7" sheetId="4" r:id="rId2"/>
    <sheet name="U8" sheetId="5" r:id="rId3"/>
    <sheet name="U9" sheetId="3" r:id="rId4"/>
    <sheet name="U10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B9" i="3" s="1"/>
  <c r="B11" i="3" s="1"/>
  <c r="B13" i="3" s="1"/>
  <c r="B15" i="3" s="1"/>
  <c r="B17" i="3" s="1"/>
  <c r="B19" i="3" s="1"/>
  <c r="B21" i="3" s="1"/>
  <c r="B23" i="3" s="1"/>
  <c r="B7" i="5"/>
  <c r="B9" i="5" s="1"/>
  <c r="B11" i="5" s="1"/>
  <c r="B13" i="5" s="1"/>
  <c r="B15" i="5" s="1"/>
  <c r="B17" i="5" s="1"/>
  <c r="B19" i="5" s="1"/>
  <c r="B21" i="5" s="1"/>
  <c r="B23" i="5" s="1"/>
  <c r="B7" i="4"/>
  <c r="B9" i="4" s="1"/>
  <c r="B11" i="4" s="1"/>
  <c r="B13" i="4" s="1"/>
  <c r="B15" i="4" s="1"/>
  <c r="B17" i="4" s="1"/>
  <c r="B19" i="4" s="1"/>
  <c r="B21" i="4" s="1"/>
  <c r="B23" i="4" s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E5" i="2"/>
  <c r="J17" i="2"/>
  <c r="J16" i="2"/>
  <c r="J15" i="2"/>
  <c r="J14" i="2"/>
  <c r="J13" i="2"/>
  <c r="J9" i="2"/>
  <c r="J8" i="2"/>
  <c r="J7" i="2"/>
  <c r="J6" i="2"/>
  <c r="J5" i="2"/>
  <c r="D34" i="2"/>
  <c r="D33" i="2"/>
  <c r="D32" i="2"/>
  <c r="D31" i="2"/>
  <c r="D30" i="2"/>
  <c r="D26" i="2"/>
  <c r="D25" i="2"/>
  <c r="D24" i="2"/>
  <c r="D23" i="2"/>
  <c r="D22" i="2"/>
  <c r="D14" i="2"/>
  <c r="D15" i="2"/>
  <c r="D16" i="2"/>
  <c r="D17" i="2"/>
  <c r="D18" i="2"/>
  <c r="D13" i="2"/>
  <c r="D6" i="2"/>
  <c r="D7" i="2"/>
  <c r="D8" i="2"/>
  <c r="D9" i="2"/>
  <c r="D10" i="2"/>
  <c r="D5" i="2"/>
  <c r="E20" i="3" l="1"/>
  <c r="E16" i="4"/>
  <c r="H21" i="5"/>
  <c r="H6" i="3"/>
  <c r="H10" i="3"/>
  <c r="E18" i="5"/>
  <c r="E18" i="4"/>
  <c r="E19" i="3"/>
  <c r="E17" i="3"/>
  <c r="H7" i="5"/>
  <c r="E17" i="5"/>
  <c r="H24" i="4"/>
  <c r="E13" i="4"/>
  <c r="H24" i="3"/>
  <c r="E7" i="3"/>
  <c r="H22" i="3"/>
  <c r="E14" i="3"/>
  <c r="H24" i="5"/>
  <c r="H11" i="5"/>
  <c r="H22" i="5"/>
  <c r="E14" i="5"/>
  <c r="E9" i="4"/>
  <c r="H22" i="4"/>
  <c r="H16" i="3"/>
  <c r="H16" i="5"/>
  <c r="E15" i="4"/>
  <c r="H8" i="3"/>
  <c r="H17" i="3"/>
  <c r="H19" i="5"/>
  <c r="E13" i="5"/>
  <c r="E22" i="4"/>
  <c r="H15" i="4"/>
  <c r="H6" i="4"/>
  <c r="E6" i="4"/>
  <c r="H17" i="4"/>
  <c r="H23" i="4"/>
  <c r="H6" i="5"/>
  <c r="E5" i="3"/>
  <c r="E15" i="3"/>
  <c r="H7" i="3"/>
  <c r="E11" i="4"/>
  <c r="H18" i="4"/>
  <c r="H13" i="5"/>
  <c r="E24" i="3"/>
  <c r="E13" i="3"/>
  <c r="H9" i="3"/>
  <c r="E9" i="5"/>
  <c r="E10" i="4"/>
  <c r="H20" i="4"/>
  <c r="H17" i="5"/>
  <c r="E21" i="3"/>
  <c r="E6" i="3"/>
  <c r="H14" i="3"/>
  <c r="H15" i="3"/>
  <c r="H20" i="3"/>
  <c r="E11" i="3"/>
  <c r="H18" i="3"/>
  <c r="H13" i="3"/>
  <c r="E9" i="3"/>
  <c r="H21" i="3"/>
  <c r="H19" i="3"/>
  <c r="H23" i="3"/>
  <c r="E8" i="3"/>
  <c r="H12" i="3"/>
  <c r="E12" i="3"/>
  <c r="E18" i="3"/>
  <c r="E16" i="3"/>
  <c r="H11" i="3"/>
  <c r="E23" i="3"/>
  <c r="E10" i="3"/>
  <c r="E22" i="3"/>
  <c r="H5" i="3"/>
  <c r="H20" i="5"/>
  <c r="E11" i="5"/>
  <c r="H15" i="5"/>
  <c r="H23" i="5"/>
  <c r="E15" i="5"/>
  <c r="H8" i="5"/>
  <c r="H18" i="5"/>
  <c r="E20" i="5"/>
  <c r="H12" i="5"/>
  <c r="E8" i="5"/>
  <c r="E24" i="5"/>
  <c r="E12" i="5"/>
  <c r="E19" i="5"/>
  <c r="H14" i="5"/>
  <c r="E6" i="5"/>
  <c r="H10" i="5"/>
  <c r="E23" i="5"/>
  <c r="E16" i="5"/>
  <c r="E7" i="5"/>
  <c r="E10" i="5"/>
  <c r="H5" i="5"/>
  <c r="E22" i="5"/>
  <c r="E5" i="5"/>
  <c r="H9" i="5"/>
  <c r="E21" i="5"/>
  <c r="H5" i="4"/>
  <c r="H11" i="4"/>
  <c r="H14" i="4"/>
  <c r="H8" i="4"/>
  <c r="E24" i="4"/>
  <c r="H13" i="4"/>
  <c r="E19" i="4"/>
  <c r="H9" i="4"/>
  <c r="H16" i="4"/>
  <c r="E23" i="4"/>
  <c r="H7" i="4"/>
  <c r="E21" i="4"/>
  <c r="H10" i="4"/>
  <c r="E7" i="4"/>
  <c r="E17" i="4"/>
  <c r="E12" i="4"/>
  <c r="E20" i="4"/>
  <c r="E8" i="4"/>
  <c r="H19" i="4"/>
  <c r="E5" i="4"/>
  <c r="E14" i="4"/>
  <c r="H21" i="4"/>
  <c r="H12" i="4"/>
  <c r="J40" i="2"/>
  <c r="J41" i="2"/>
  <c r="J42" i="2"/>
  <c r="J39" i="2"/>
  <c r="J34" i="2"/>
  <c r="J35" i="2"/>
  <c r="J36" i="2"/>
  <c r="J33" i="2"/>
  <c r="J28" i="2"/>
  <c r="J29" i="2"/>
  <c r="J30" i="2"/>
  <c r="J27" i="2"/>
  <c r="J22" i="2"/>
  <c r="J23" i="2"/>
  <c r="J24" i="2"/>
  <c r="J21" i="2"/>
  <c r="H5" i="1" s="1"/>
  <c r="B31" i="1"/>
  <c r="B32" i="1" s="1"/>
  <c r="B33" i="1" s="1"/>
  <c r="B35" i="1" s="1"/>
  <c r="B36" i="1" s="1"/>
  <c r="B37" i="1" s="1"/>
  <c r="B38" i="1" s="1"/>
  <c r="E13" i="1" l="1"/>
  <c r="E18" i="1"/>
  <c r="E5" i="1"/>
  <c r="H23" i="1"/>
  <c r="E21" i="1"/>
  <c r="E25" i="1"/>
  <c r="H26" i="1"/>
  <c r="H19" i="1"/>
  <c r="E17" i="1"/>
  <c r="H18" i="1"/>
  <c r="E10" i="1"/>
  <c r="H7" i="1"/>
  <c r="H27" i="1"/>
  <c r="E23" i="1"/>
  <c r="E6" i="1"/>
  <c r="H28" i="1"/>
  <c r="H20" i="1"/>
  <c r="H12" i="1"/>
  <c r="E12" i="1"/>
  <c r="E24" i="1"/>
  <c r="H21" i="1"/>
  <c r="H25" i="1"/>
  <c r="H17" i="1"/>
  <c r="H9" i="1"/>
  <c r="E15" i="1"/>
  <c r="E28" i="1"/>
  <c r="E8" i="1"/>
  <c r="H24" i="1"/>
  <c r="H16" i="1"/>
  <c r="H8" i="1"/>
  <c r="E16" i="1"/>
  <c r="H13" i="1"/>
  <c r="E20" i="1"/>
  <c r="H15" i="1"/>
  <c r="E27" i="1"/>
  <c r="H14" i="1"/>
  <c r="E14" i="1"/>
  <c r="H22" i="1"/>
  <c r="E22" i="1"/>
  <c r="H6" i="1"/>
  <c r="E7" i="1"/>
  <c r="E26" i="1"/>
  <c r="H11" i="1"/>
  <c r="E11" i="1"/>
  <c r="H10" i="1"/>
  <c r="E19" i="1"/>
  <c r="E9" i="1"/>
</calcChain>
</file>

<file path=xl/sharedStrings.xml><?xml version="1.0" encoding="utf-8"?>
<sst xmlns="http://schemas.openxmlformats.org/spreadsheetml/2006/main" count="527" uniqueCount="94">
  <si>
    <t>Deelnemende ploegen</t>
  </si>
  <si>
    <t>U7</t>
  </si>
  <si>
    <t>U8</t>
  </si>
  <si>
    <t>U9</t>
  </si>
  <si>
    <t>U10</t>
  </si>
  <si>
    <t>Wnr</t>
  </si>
  <si>
    <t>Tijd</t>
  </si>
  <si>
    <t>Veld</t>
  </si>
  <si>
    <t>Thuis</t>
  </si>
  <si>
    <t>Uit</t>
  </si>
  <si>
    <t>-</t>
  </si>
  <si>
    <t>A4</t>
  </si>
  <si>
    <t>B4</t>
  </si>
  <si>
    <t>C4</t>
  </si>
  <si>
    <t>D4</t>
  </si>
  <si>
    <t>A3</t>
  </si>
  <si>
    <t>B3</t>
  </si>
  <si>
    <t>C3</t>
  </si>
  <si>
    <t>D3</t>
  </si>
  <si>
    <t>A2</t>
  </si>
  <si>
    <t>B2</t>
  </si>
  <si>
    <t>C2</t>
  </si>
  <si>
    <t>D2</t>
  </si>
  <si>
    <t>A1</t>
  </si>
  <si>
    <t>B1</t>
  </si>
  <si>
    <t>C1</t>
  </si>
  <si>
    <t>D1</t>
  </si>
  <si>
    <t>V25</t>
  </si>
  <si>
    <t>V26</t>
  </si>
  <si>
    <t>V27</t>
  </si>
  <si>
    <t>V28</t>
  </si>
  <si>
    <t>W25</t>
  </si>
  <si>
    <t>W26</t>
  </si>
  <si>
    <t>W27</t>
  </si>
  <si>
    <t>W28</t>
  </si>
  <si>
    <t>Woensdag 27 december 2017</t>
  </si>
  <si>
    <t>Reeks A</t>
  </si>
  <si>
    <t>Reeks B</t>
  </si>
  <si>
    <t>Reeks C</t>
  </si>
  <si>
    <t>Reeks D</t>
  </si>
  <si>
    <t>KdNS Heule</t>
  </si>
  <si>
    <t>Emelgem-Kachtem</t>
  </si>
  <si>
    <t>KSV Kortrijk</t>
  </si>
  <si>
    <t>GD Ingooigem</t>
  </si>
  <si>
    <t>KSV Moorsele</t>
  </si>
  <si>
    <t>KRC Harelbeke</t>
  </si>
  <si>
    <t>FCE Kuurne</t>
  </si>
  <si>
    <t>OG Stasegem</t>
  </si>
  <si>
    <t>KSK Beveren-Leie</t>
  </si>
  <si>
    <t>KVC Ardooie</t>
  </si>
  <si>
    <t>KFC Lendelede</t>
  </si>
  <si>
    <t>KFC Mandel United</t>
  </si>
  <si>
    <t>Jong Vijve</t>
  </si>
  <si>
    <t>FCE Wervik</t>
  </si>
  <si>
    <t>A5</t>
  </si>
  <si>
    <t>2de A</t>
  </si>
  <si>
    <t>2de B</t>
  </si>
  <si>
    <t>2de C</t>
  </si>
  <si>
    <t>2de D</t>
  </si>
  <si>
    <t>1ste A</t>
  </si>
  <si>
    <t>1ste C</t>
  </si>
  <si>
    <t>1ste B</t>
  </si>
  <si>
    <t>1ste D</t>
  </si>
  <si>
    <t>Dinsdag 26 december 2017</t>
  </si>
  <si>
    <t>B5</t>
  </si>
  <si>
    <t>KdNS Heule B</t>
  </si>
  <si>
    <t>KdNS Heule A</t>
  </si>
  <si>
    <t>Jong Hellkijn</t>
  </si>
  <si>
    <t>Club Roeselare</t>
  </si>
  <si>
    <t>KSV Roeselare</t>
  </si>
  <si>
    <t>Groen/Wit</t>
  </si>
  <si>
    <t>Wit/Paars</t>
  </si>
  <si>
    <t>Wit/Zwart</t>
  </si>
  <si>
    <t>Paars/Paars</t>
  </si>
  <si>
    <t>Paars/Wit</t>
  </si>
  <si>
    <t>Rood/Zwart</t>
  </si>
  <si>
    <t>KFC Kluisbergen</t>
  </si>
  <si>
    <t>Geel/Zwart</t>
  </si>
  <si>
    <t>KFC Marke</t>
  </si>
  <si>
    <t>Groen/Zwart</t>
  </si>
  <si>
    <t>Rood/Geel</t>
  </si>
  <si>
    <t>Blauw/Zwart</t>
  </si>
  <si>
    <t>Match</t>
  </si>
  <si>
    <t>Groen/Groen</t>
  </si>
  <si>
    <t>OL Ledegem</t>
  </si>
  <si>
    <t>Zwevegem Sport</t>
  </si>
  <si>
    <t>Rood/Wit</t>
  </si>
  <si>
    <t>WS Lauwe</t>
  </si>
  <si>
    <t>Blauw/Wit</t>
  </si>
  <si>
    <t>Winkel Sport</t>
  </si>
  <si>
    <t>KRC Bissegem</t>
  </si>
  <si>
    <t>Wevelgem City</t>
  </si>
  <si>
    <t>KRC Harelbeke B</t>
  </si>
  <si>
    <t>KRC Harelbeke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</si>
</sst>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5" fontId="0" fillId="0" borderId="0" xfId="0" applyNumberFormat="1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20" fontId="0" fillId="0" borderId="0" xfId="0" applyNumberFormat="1" applyBorder="1"/>
    <xf numFmtId="165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B15" sqref="B15"/>
    </sheetView>
  </sheetViews>
  <sheetFormatPr defaultRowHeight="15" x14ac:dyDescent="0.25"/>
  <cols>
    <col min="2" max="2" width="16.5703125" bestFit="1" customWidth="1"/>
    <col min="3" max="3" width="11.7109375" bestFit="1" customWidth="1"/>
    <col min="4" max="5" width="8.85546875" hidden="1" customWidth="1"/>
    <col min="8" max="8" width="16.5703125" bestFit="1" customWidth="1"/>
    <col min="9" max="9" width="11.7109375" bestFit="1" customWidth="1"/>
    <col min="10" max="12" width="0" hidden="1" customWidth="1"/>
  </cols>
  <sheetData>
    <row r="1" spans="1:12" ht="26.25" x14ac:dyDescent="0.4">
      <c r="A1" s="19" t="s">
        <v>0</v>
      </c>
      <c r="B1" s="20"/>
      <c r="C1" s="20"/>
      <c r="D1" s="20"/>
      <c r="E1" s="20"/>
      <c r="F1" s="20"/>
      <c r="G1" s="20"/>
      <c r="H1" s="20"/>
      <c r="I1" s="21"/>
    </row>
    <row r="3" spans="1:12" s="8" customFormat="1" ht="18.75" x14ac:dyDescent="0.3">
      <c r="A3" s="7" t="s">
        <v>1</v>
      </c>
      <c r="B3" s="7"/>
      <c r="C3" s="7"/>
      <c r="G3" s="7" t="s">
        <v>3</v>
      </c>
      <c r="H3" s="7"/>
      <c r="I3" s="7"/>
      <c r="K3">
        <f t="shared" ref="K3:K36" si="0">H3</f>
        <v>0</v>
      </c>
      <c r="L3"/>
    </row>
    <row r="4" spans="1:12" x14ac:dyDescent="0.25">
      <c r="A4" t="s">
        <v>36</v>
      </c>
      <c r="G4" t="s">
        <v>36</v>
      </c>
      <c r="K4">
        <f t="shared" si="0"/>
        <v>0</v>
      </c>
    </row>
    <row r="5" spans="1:12" x14ac:dyDescent="0.25">
      <c r="A5">
        <v>1</v>
      </c>
      <c r="B5" t="s">
        <v>41</v>
      </c>
      <c r="C5" t="s">
        <v>71</v>
      </c>
      <c r="D5" t="str">
        <f>"A"&amp;A5</f>
        <v>A1</v>
      </c>
      <c r="E5" t="str">
        <f>B5</f>
        <v>Emelgem-Kachtem</v>
      </c>
      <c r="G5">
        <v>1</v>
      </c>
      <c r="H5" t="s">
        <v>40</v>
      </c>
      <c r="I5" t="s">
        <v>83</v>
      </c>
      <c r="J5" t="str">
        <f>"A"&amp;G5</f>
        <v>A1</v>
      </c>
      <c r="K5" t="str">
        <f t="shared" si="0"/>
        <v>KdNS Heule</v>
      </c>
    </row>
    <row r="6" spans="1:12" x14ac:dyDescent="0.25">
      <c r="A6">
        <v>2</v>
      </c>
      <c r="B6" t="s">
        <v>68</v>
      </c>
      <c r="C6" t="s">
        <v>72</v>
      </c>
      <c r="D6" t="str">
        <f t="shared" ref="D6:D10" si="1">"A"&amp;A6</f>
        <v>A2</v>
      </c>
      <c r="E6" t="str">
        <f t="shared" ref="E6:E35" si="2">B6</f>
        <v>Club Roeselare</v>
      </c>
      <c r="G6">
        <v>2</v>
      </c>
      <c r="H6" t="s">
        <v>90</v>
      </c>
      <c r="I6" t="s">
        <v>88</v>
      </c>
      <c r="J6" t="str">
        <f t="shared" ref="J6:J9" si="3">"A"&amp;G6</f>
        <v>A2</v>
      </c>
      <c r="K6" t="str">
        <f t="shared" si="0"/>
        <v>KRC Bissegem</v>
      </c>
    </row>
    <row r="7" spans="1:12" x14ac:dyDescent="0.25">
      <c r="A7">
        <v>3</v>
      </c>
      <c r="B7" t="s">
        <v>51</v>
      </c>
      <c r="C7" t="s">
        <v>75</v>
      </c>
      <c r="D7" t="str">
        <f t="shared" si="1"/>
        <v>A3</v>
      </c>
      <c r="E7" t="str">
        <f t="shared" si="2"/>
        <v>KFC Mandel United</v>
      </c>
      <c r="G7">
        <v>3</v>
      </c>
      <c r="H7" t="s">
        <v>84</v>
      </c>
      <c r="I7" t="s">
        <v>86</v>
      </c>
      <c r="J7" t="str">
        <f t="shared" si="3"/>
        <v>A3</v>
      </c>
      <c r="K7" t="str">
        <f t="shared" si="0"/>
        <v>OL Ledegem</v>
      </c>
    </row>
    <row r="8" spans="1:12" x14ac:dyDescent="0.25">
      <c r="A8">
        <v>4</v>
      </c>
      <c r="B8" t="s">
        <v>78</v>
      </c>
      <c r="C8" t="s">
        <v>79</v>
      </c>
      <c r="D8" t="str">
        <f t="shared" si="1"/>
        <v>A4</v>
      </c>
      <c r="E8" t="str">
        <f t="shared" si="2"/>
        <v>KFC Marke</v>
      </c>
      <c r="G8">
        <v>4</v>
      </c>
      <c r="H8" t="s">
        <v>69</v>
      </c>
      <c r="I8" t="s">
        <v>72</v>
      </c>
      <c r="J8" t="str">
        <f t="shared" si="3"/>
        <v>A4</v>
      </c>
      <c r="K8" t="str">
        <f t="shared" si="0"/>
        <v>KSV Roeselare</v>
      </c>
    </row>
    <row r="9" spans="1:12" x14ac:dyDescent="0.25">
      <c r="A9">
        <v>5</v>
      </c>
      <c r="B9" t="s">
        <v>42</v>
      </c>
      <c r="C9" t="s">
        <v>81</v>
      </c>
      <c r="D9" t="str">
        <f t="shared" si="1"/>
        <v>A5</v>
      </c>
      <c r="E9" t="str">
        <f t="shared" si="2"/>
        <v>KSV Kortrijk</v>
      </c>
      <c r="G9">
        <v>5</v>
      </c>
      <c r="H9" t="s">
        <v>89</v>
      </c>
      <c r="I9" t="s">
        <v>75</v>
      </c>
      <c r="J9" t="str">
        <f t="shared" si="3"/>
        <v>A5</v>
      </c>
      <c r="K9" t="str">
        <f t="shared" si="0"/>
        <v>Winkel Sport</v>
      </c>
    </row>
    <row r="10" spans="1:12" x14ac:dyDescent="0.25">
      <c r="D10" t="str">
        <f t="shared" si="1"/>
        <v>A</v>
      </c>
      <c r="E10">
        <f t="shared" si="2"/>
        <v>0</v>
      </c>
      <c r="K10">
        <f t="shared" si="0"/>
        <v>0</v>
      </c>
    </row>
    <row r="11" spans="1:12" x14ac:dyDescent="0.25">
      <c r="E11">
        <f t="shared" si="2"/>
        <v>0</v>
      </c>
      <c r="K11">
        <f t="shared" si="0"/>
        <v>0</v>
      </c>
    </row>
    <row r="12" spans="1:12" x14ac:dyDescent="0.25">
      <c r="A12" t="s">
        <v>37</v>
      </c>
      <c r="E12">
        <f t="shared" si="2"/>
        <v>0</v>
      </c>
      <c r="G12" t="s">
        <v>37</v>
      </c>
      <c r="K12">
        <f t="shared" si="0"/>
        <v>0</v>
      </c>
    </row>
    <row r="13" spans="1:12" x14ac:dyDescent="0.25">
      <c r="A13">
        <v>1</v>
      </c>
      <c r="B13" t="s">
        <v>45</v>
      </c>
      <c r="C13" t="s">
        <v>73</v>
      </c>
      <c r="D13" t="str">
        <f>"B"&amp;A13</f>
        <v>B1</v>
      </c>
      <c r="E13" t="str">
        <f t="shared" si="2"/>
        <v>KRC Harelbeke</v>
      </c>
      <c r="G13">
        <v>1</v>
      </c>
      <c r="H13" t="s">
        <v>46</v>
      </c>
      <c r="I13" t="s">
        <v>88</v>
      </c>
      <c r="J13" t="str">
        <f>"B"&amp;G13</f>
        <v>B1</v>
      </c>
      <c r="K13" t="str">
        <f t="shared" si="0"/>
        <v>FCE Kuurne</v>
      </c>
    </row>
    <row r="14" spans="1:12" x14ac:dyDescent="0.25">
      <c r="A14">
        <v>2</v>
      </c>
      <c r="B14" t="s">
        <v>40</v>
      </c>
      <c r="C14" t="s">
        <v>83</v>
      </c>
      <c r="D14" t="str">
        <f t="shared" ref="D14:D18" si="4">"B"&amp;A14</f>
        <v>B2</v>
      </c>
      <c r="E14" t="str">
        <f t="shared" si="2"/>
        <v>KdNS Heule</v>
      </c>
      <c r="G14">
        <v>2</v>
      </c>
      <c r="H14" t="s">
        <v>49</v>
      </c>
      <c r="I14" t="s">
        <v>86</v>
      </c>
      <c r="J14" t="str">
        <f t="shared" ref="J14:J17" si="5">"B"&amp;G14</f>
        <v>B2</v>
      </c>
      <c r="K14" t="str">
        <f t="shared" si="0"/>
        <v>KVC Ardooie</v>
      </c>
    </row>
    <row r="15" spans="1:12" x14ac:dyDescent="0.25">
      <c r="A15">
        <v>3</v>
      </c>
      <c r="B15" t="s">
        <v>67</v>
      </c>
      <c r="C15" t="s">
        <v>74</v>
      </c>
      <c r="D15" t="str">
        <f t="shared" si="4"/>
        <v>B3</v>
      </c>
      <c r="E15" t="str">
        <f t="shared" si="2"/>
        <v>Jong Hellkijn</v>
      </c>
      <c r="G15">
        <v>3</v>
      </c>
      <c r="H15" t="s">
        <v>45</v>
      </c>
      <c r="I15" t="s">
        <v>73</v>
      </c>
      <c r="J15" t="str">
        <f t="shared" si="5"/>
        <v>B3</v>
      </c>
      <c r="K15" t="str">
        <f t="shared" si="0"/>
        <v>KRC Harelbeke</v>
      </c>
    </row>
    <row r="16" spans="1:12" x14ac:dyDescent="0.25">
      <c r="A16">
        <v>4</v>
      </c>
      <c r="B16" t="s">
        <v>69</v>
      </c>
      <c r="C16" t="s">
        <v>72</v>
      </c>
      <c r="D16" t="str">
        <f t="shared" si="4"/>
        <v>B4</v>
      </c>
      <c r="E16" t="str">
        <f t="shared" si="2"/>
        <v>KSV Roeselare</v>
      </c>
      <c r="G16">
        <v>4</v>
      </c>
      <c r="H16" t="s">
        <v>42</v>
      </c>
      <c r="I16" t="s">
        <v>81</v>
      </c>
      <c r="J16" t="str">
        <f t="shared" si="5"/>
        <v>B4</v>
      </c>
      <c r="K16" t="str">
        <f t="shared" si="0"/>
        <v>KSV Kortrijk</v>
      </c>
    </row>
    <row r="17" spans="1:12" x14ac:dyDescent="0.25">
      <c r="A17">
        <v>5</v>
      </c>
      <c r="B17" t="s">
        <v>76</v>
      </c>
      <c r="C17" t="s">
        <v>77</v>
      </c>
      <c r="D17" t="str">
        <f t="shared" si="4"/>
        <v>B5</v>
      </c>
      <c r="E17" t="str">
        <f t="shared" si="2"/>
        <v>KFC Kluisbergen</v>
      </c>
      <c r="G17">
        <v>5</v>
      </c>
      <c r="H17" t="s">
        <v>91</v>
      </c>
      <c r="I17" t="s">
        <v>74</v>
      </c>
      <c r="J17" t="str">
        <f t="shared" si="5"/>
        <v>B5</v>
      </c>
      <c r="K17" t="str">
        <f t="shared" si="0"/>
        <v>Wevelgem City</v>
      </c>
    </row>
    <row r="18" spans="1:12" x14ac:dyDescent="0.25">
      <c r="D18" t="str">
        <f t="shared" si="4"/>
        <v>B</v>
      </c>
      <c r="E18">
        <f t="shared" si="2"/>
        <v>0</v>
      </c>
      <c r="K18">
        <f t="shared" si="0"/>
        <v>0</v>
      </c>
    </row>
    <row r="19" spans="1:12" ht="18.75" x14ac:dyDescent="0.3">
      <c r="E19">
        <f t="shared" si="2"/>
        <v>0</v>
      </c>
      <c r="G19" s="7" t="s">
        <v>4</v>
      </c>
      <c r="H19" s="7"/>
      <c r="I19" s="7"/>
      <c r="J19" s="8"/>
      <c r="K19">
        <f t="shared" si="0"/>
        <v>0</v>
      </c>
      <c r="L19" s="8"/>
    </row>
    <row r="20" spans="1:12" s="8" customFormat="1" ht="18.75" x14ac:dyDescent="0.3">
      <c r="A20" s="7" t="s">
        <v>2</v>
      </c>
      <c r="B20" s="7"/>
      <c r="C20" s="7"/>
      <c r="E20">
        <f t="shared" si="2"/>
        <v>0</v>
      </c>
      <c r="G20" t="s">
        <v>36</v>
      </c>
      <c r="H20"/>
      <c r="I20"/>
      <c r="J20"/>
      <c r="K20">
        <f t="shared" si="0"/>
        <v>0</v>
      </c>
      <c r="L20"/>
    </row>
    <row r="21" spans="1:12" x14ac:dyDescent="0.25">
      <c r="A21" t="s">
        <v>36</v>
      </c>
      <c r="E21">
        <f t="shared" si="2"/>
        <v>0</v>
      </c>
      <c r="G21">
        <v>1</v>
      </c>
      <c r="H21" t="s">
        <v>66</v>
      </c>
      <c r="I21" t="s">
        <v>83</v>
      </c>
      <c r="J21" t="str">
        <f>"A"&amp;G21</f>
        <v>A1</v>
      </c>
      <c r="K21" t="str">
        <f t="shared" si="0"/>
        <v>KdNS Heule A</v>
      </c>
    </row>
    <row r="22" spans="1:12" x14ac:dyDescent="0.25">
      <c r="A22">
        <v>1</v>
      </c>
      <c r="B22" t="s">
        <v>40</v>
      </c>
      <c r="C22" t="s">
        <v>83</v>
      </c>
      <c r="D22" t="str">
        <f>"A"&amp;A22</f>
        <v>A1</v>
      </c>
      <c r="E22" t="str">
        <f t="shared" si="2"/>
        <v>KdNS Heule</v>
      </c>
      <c r="G22">
        <v>2</v>
      </c>
      <c r="H22" t="s">
        <v>44</v>
      </c>
      <c r="I22" t="s">
        <v>86</v>
      </c>
      <c r="J22" t="str">
        <f>"A"&amp;G22</f>
        <v>A2</v>
      </c>
      <c r="K22" t="str">
        <f t="shared" si="0"/>
        <v>KSV Moorsele</v>
      </c>
    </row>
    <row r="23" spans="1:12" x14ac:dyDescent="0.25">
      <c r="A23">
        <v>2</v>
      </c>
      <c r="B23" t="s">
        <v>84</v>
      </c>
      <c r="C23" t="s">
        <v>86</v>
      </c>
      <c r="D23" t="str">
        <f t="shared" ref="D23:D26" si="6">"A"&amp;A23</f>
        <v>A2</v>
      </c>
      <c r="E23" t="str">
        <f t="shared" si="2"/>
        <v>OL Ledegem</v>
      </c>
      <c r="G23">
        <v>3</v>
      </c>
      <c r="H23" t="s">
        <v>93</v>
      </c>
      <c r="I23" t="s">
        <v>73</v>
      </c>
      <c r="J23" t="str">
        <f>"A"&amp;G23</f>
        <v>A3</v>
      </c>
      <c r="K23" t="str">
        <f t="shared" si="0"/>
        <v>KRC Harelbeke A</v>
      </c>
    </row>
    <row r="24" spans="1:12" x14ac:dyDescent="0.25">
      <c r="A24">
        <v>3</v>
      </c>
      <c r="B24" t="s">
        <v>87</v>
      </c>
      <c r="C24" t="s">
        <v>77</v>
      </c>
      <c r="D24" t="str">
        <f t="shared" si="6"/>
        <v>A3</v>
      </c>
      <c r="E24" t="str">
        <f t="shared" si="2"/>
        <v>WS Lauwe</v>
      </c>
      <c r="G24">
        <v>4</v>
      </c>
      <c r="H24" t="s">
        <v>47</v>
      </c>
      <c r="I24" t="s">
        <v>77</v>
      </c>
      <c r="J24" t="str">
        <f>"A"&amp;G24</f>
        <v>A4</v>
      </c>
      <c r="K24" t="str">
        <f t="shared" si="0"/>
        <v>OG Stasegem</v>
      </c>
    </row>
    <row r="25" spans="1:12" x14ac:dyDescent="0.25">
      <c r="A25">
        <v>4</v>
      </c>
      <c r="B25" t="s">
        <v>45</v>
      </c>
      <c r="C25" t="s">
        <v>73</v>
      </c>
      <c r="D25" t="str">
        <f t="shared" si="6"/>
        <v>A4</v>
      </c>
      <c r="E25" t="str">
        <f t="shared" si="2"/>
        <v>KRC Harelbeke</v>
      </c>
      <c r="K25">
        <f t="shared" si="0"/>
        <v>0</v>
      </c>
    </row>
    <row r="26" spans="1:12" x14ac:dyDescent="0.25">
      <c r="A26">
        <v>5</v>
      </c>
      <c r="B26" t="s">
        <v>46</v>
      </c>
      <c r="C26" t="s">
        <v>88</v>
      </c>
      <c r="D26" t="str">
        <f t="shared" si="6"/>
        <v>A5</v>
      </c>
      <c r="E26" t="str">
        <f t="shared" si="2"/>
        <v>FCE Kuurne</v>
      </c>
      <c r="G26" t="s">
        <v>37</v>
      </c>
      <c r="K26">
        <f t="shared" si="0"/>
        <v>0</v>
      </c>
    </row>
    <row r="27" spans="1:12" x14ac:dyDescent="0.25">
      <c r="E27">
        <f t="shared" si="2"/>
        <v>0</v>
      </c>
      <c r="G27">
        <v>1</v>
      </c>
      <c r="H27" t="s">
        <v>41</v>
      </c>
      <c r="I27" t="s">
        <v>71</v>
      </c>
      <c r="J27" t="str">
        <f>"B"&amp;G27</f>
        <v>B1</v>
      </c>
      <c r="K27" t="str">
        <f t="shared" si="0"/>
        <v>Emelgem-Kachtem</v>
      </c>
    </row>
    <row r="28" spans="1:12" x14ac:dyDescent="0.25">
      <c r="E28">
        <f t="shared" si="2"/>
        <v>0</v>
      </c>
      <c r="G28">
        <v>2</v>
      </c>
      <c r="H28" t="s">
        <v>43</v>
      </c>
      <c r="I28" t="s">
        <v>70</v>
      </c>
      <c r="J28" t="str">
        <f>"B"&amp;G28</f>
        <v>B2</v>
      </c>
      <c r="K28" t="str">
        <f t="shared" si="0"/>
        <v>GD Ingooigem</v>
      </c>
    </row>
    <row r="29" spans="1:12" x14ac:dyDescent="0.25">
      <c r="A29" t="s">
        <v>37</v>
      </c>
      <c r="E29">
        <f t="shared" si="2"/>
        <v>0</v>
      </c>
      <c r="G29">
        <v>3</v>
      </c>
      <c r="H29" t="s">
        <v>48</v>
      </c>
      <c r="I29" t="s">
        <v>88</v>
      </c>
      <c r="J29" t="str">
        <f>"B"&amp;G29</f>
        <v>B3</v>
      </c>
      <c r="K29" t="str">
        <f t="shared" si="0"/>
        <v>KSK Beveren-Leie</v>
      </c>
    </row>
    <row r="30" spans="1:12" x14ac:dyDescent="0.25">
      <c r="A30">
        <v>1</v>
      </c>
      <c r="B30" t="s">
        <v>85</v>
      </c>
      <c r="C30" t="s">
        <v>86</v>
      </c>
      <c r="D30" t="str">
        <f>"B"&amp;A30</f>
        <v>B1</v>
      </c>
      <c r="E30" t="str">
        <f t="shared" si="2"/>
        <v>Zwevegem Sport</v>
      </c>
      <c r="G30">
        <v>4</v>
      </c>
      <c r="H30" t="s">
        <v>51</v>
      </c>
      <c r="I30" t="s">
        <v>75</v>
      </c>
      <c r="J30" t="str">
        <f>"B"&amp;G30</f>
        <v>B4</v>
      </c>
      <c r="K30" t="str">
        <f t="shared" si="0"/>
        <v>KFC Mandel United</v>
      </c>
    </row>
    <row r="31" spans="1:12" x14ac:dyDescent="0.25">
      <c r="A31">
        <v>2</v>
      </c>
      <c r="B31" t="s">
        <v>76</v>
      </c>
      <c r="C31" t="s">
        <v>77</v>
      </c>
      <c r="D31" t="str">
        <f t="shared" ref="D31:D34" si="7">"B"&amp;A31</f>
        <v>B2</v>
      </c>
      <c r="E31" t="str">
        <f t="shared" si="2"/>
        <v>KFC Kluisbergen</v>
      </c>
      <c r="K31">
        <f t="shared" si="0"/>
        <v>0</v>
      </c>
    </row>
    <row r="32" spans="1:12" x14ac:dyDescent="0.25">
      <c r="A32">
        <v>3</v>
      </c>
      <c r="B32" t="s">
        <v>50</v>
      </c>
      <c r="C32" t="s">
        <v>70</v>
      </c>
      <c r="D32" t="str">
        <f t="shared" si="7"/>
        <v>B3</v>
      </c>
      <c r="E32" t="str">
        <f t="shared" si="2"/>
        <v>KFC Lendelede</v>
      </c>
      <c r="G32" t="s">
        <v>38</v>
      </c>
      <c r="K32">
        <f t="shared" si="0"/>
        <v>0</v>
      </c>
    </row>
    <row r="33" spans="1:11" x14ac:dyDescent="0.25">
      <c r="A33">
        <v>4</v>
      </c>
      <c r="B33" t="s">
        <v>89</v>
      </c>
      <c r="C33" t="s">
        <v>75</v>
      </c>
      <c r="D33" t="str">
        <f t="shared" si="7"/>
        <v>B4</v>
      </c>
      <c r="E33" t="str">
        <f t="shared" si="2"/>
        <v>Winkel Sport</v>
      </c>
      <c r="G33">
        <v>1</v>
      </c>
      <c r="H33" t="s">
        <v>49</v>
      </c>
      <c r="I33" t="s">
        <v>86</v>
      </c>
      <c r="J33" t="str">
        <f>"C"&amp;G33</f>
        <v>C1</v>
      </c>
      <c r="K33" t="str">
        <f t="shared" si="0"/>
        <v>KVC Ardooie</v>
      </c>
    </row>
    <row r="34" spans="1:11" x14ac:dyDescent="0.25">
      <c r="A34">
        <v>5</v>
      </c>
      <c r="B34" t="s">
        <v>69</v>
      </c>
      <c r="C34" t="s">
        <v>72</v>
      </c>
      <c r="D34" t="str">
        <f t="shared" si="7"/>
        <v>B5</v>
      </c>
      <c r="E34" t="str">
        <f t="shared" si="2"/>
        <v>KSV Roeselare</v>
      </c>
      <c r="G34">
        <v>2</v>
      </c>
      <c r="H34" t="s">
        <v>92</v>
      </c>
      <c r="I34" t="s">
        <v>73</v>
      </c>
      <c r="J34" t="str">
        <f>"C"&amp;G34</f>
        <v>C2</v>
      </c>
      <c r="K34" t="str">
        <f t="shared" si="0"/>
        <v>KRC Harelbeke B</v>
      </c>
    </row>
    <row r="35" spans="1:11" x14ac:dyDescent="0.25">
      <c r="E35">
        <f t="shared" si="2"/>
        <v>0</v>
      </c>
      <c r="G35">
        <v>3</v>
      </c>
      <c r="H35" t="s">
        <v>65</v>
      </c>
      <c r="I35" t="s">
        <v>83</v>
      </c>
      <c r="J35" t="str">
        <f>"C"&amp;G35</f>
        <v>C3</v>
      </c>
      <c r="K35" t="str">
        <f t="shared" si="0"/>
        <v>KdNS Heule B</v>
      </c>
    </row>
    <row r="36" spans="1:11" x14ac:dyDescent="0.25">
      <c r="G36">
        <v>4</v>
      </c>
      <c r="H36" t="s">
        <v>52</v>
      </c>
      <c r="I36" t="s">
        <v>72</v>
      </c>
      <c r="J36" t="str">
        <f>"C"&amp;G36</f>
        <v>C4</v>
      </c>
      <c r="K36" t="str">
        <f t="shared" si="0"/>
        <v>Jong Vijve</v>
      </c>
    </row>
    <row r="37" spans="1:11" x14ac:dyDescent="0.25">
      <c r="K37">
        <f t="shared" ref="K37:K42" si="8">H37</f>
        <v>0</v>
      </c>
    </row>
    <row r="38" spans="1:11" x14ac:dyDescent="0.25">
      <c r="G38" t="s">
        <v>39</v>
      </c>
      <c r="K38">
        <f t="shared" si="8"/>
        <v>0</v>
      </c>
    </row>
    <row r="39" spans="1:11" x14ac:dyDescent="0.25">
      <c r="G39">
        <v>1</v>
      </c>
      <c r="H39" t="s">
        <v>42</v>
      </c>
      <c r="I39" t="s">
        <v>81</v>
      </c>
      <c r="J39" t="str">
        <f>"D"&amp;G39</f>
        <v>D1</v>
      </c>
      <c r="K39" t="str">
        <f t="shared" si="8"/>
        <v>KSV Kortrijk</v>
      </c>
    </row>
    <row r="40" spans="1:11" x14ac:dyDescent="0.25">
      <c r="G40">
        <v>2</v>
      </c>
      <c r="H40" t="s">
        <v>46</v>
      </c>
      <c r="I40" t="s">
        <v>88</v>
      </c>
      <c r="J40" t="str">
        <f>"D"&amp;G40</f>
        <v>D2</v>
      </c>
      <c r="K40" t="str">
        <f t="shared" si="8"/>
        <v>FCE Kuurne</v>
      </c>
    </row>
    <row r="41" spans="1:11" x14ac:dyDescent="0.25">
      <c r="G41">
        <v>3</v>
      </c>
      <c r="H41" t="s">
        <v>50</v>
      </c>
      <c r="I41" t="s">
        <v>70</v>
      </c>
      <c r="J41" t="str">
        <f>"D"&amp;G41</f>
        <v>D3</v>
      </c>
      <c r="K41" t="str">
        <f t="shared" si="8"/>
        <v>KFC Lendelede</v>
      </c>
    </row>
    <row r="42" spans="1:11" x14ac:dyDescent="0.25">
      <c r="G42">
        <v>4</v>
      </c>
      <c r="H42" t="s">
        <v>53</v>
      </c>
      <c r="I42" t="s">
        <v>80</v>
      </c>
      <c r="J42" t="str">
        <f>"D"&amp;G42</f>
        <v>D4</v>
      </c>
      <c r="K42" t="str">
        <f t="shared" si="8"/>
        <v>FCE Wervik</v>
      </c>
    </row>
    <row r="52" s="8" customFormat="1" ht="18.75" x14ac:dyDescent="0.3"/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B27" sqref="B27"/>
    </sheetView>
  </sheetViews>
  <sheetFormatPr defaultRowHeight="15" x14ac:dyDescent="0.25"/>
  <cols>
    <col min="1" max="1" width="7.42578125" customWidth="1"/>
    <col min="4" max="4" width="8.85546875" hidden="1" customWidth="1"/>
    <col min="5" max="5" width="16.5703125" bestFit="1" customWidth="1"/>
    <col min="6" max="6" width="5.7109375" style="3" customWidth="1"/>
    <col min="7" max="7" width="8.85546875" hidden="1" customWidth="1"/>
    <col min="8" max="8" width="16.5703125" bestFit="1" customWidth="1"/>
    <col min="9" max="9" width="4" customWidth="1"/>
  </cols>
  <sheetData>
    <row r="1" spans="1:11" ht="23.25" x14ac:dyDescent="0.35">
      <c r="A1" s="15" t="s">
        <v>63</v>
      </c>
      <c r="B1" s="5"/>
      <c r="K1" s="3"/>
    </row>
    <row r="2" spans="1:11" ht="21" x14ac:dyDescent="0.35">
      <c r="A2" s="16" t="s">
        <v>1</v>
      </c>
      <c r="B2" s="5"/>
      <c r="K2" s="3"/>
    </row>
    <row r="4" spans="1:11" s="12" customFormat="1" ht="15.75" x14ac:dyDescent="0.25">
      <c r="A4" s="12" t="s">
        <v>82</v>
      </c>
      <c r="B4" s="13" t="s">
        <v>6</v>
      </c>
      <c r="C4" s="12" t="s">
        <v>7</v>
      </c>
      <c r="D4" s="22" t="s">
        <v>8</v>
      </c>
      <c r="E4" s="22"/>
      <c r="F4" s="14"/>
      <c r="G4" s="22" t="s">
        <v>9</v>
      </c>
      <c r="H4" s="22"/>
      <c r="K4" s="14"/>
    </row>
    <row r="5" spans="1:11" x14ac:dyDescent="0.25">
      <c r="A5">
        <v>1</v>
      </c>
      <c r="B5" s="9">
        <v>0.35416666666666669</v>
      </c>
      <c r="C5">
        <v>1</v>
      </c>
      <c r="D5" t="s">
        <v>23</v>
      </c>
      <c r="E5" t="str">
        <f>VLOOKUP(D5,Ploegen!$D$5:$E$18,2,FALSE)</f>
        <v>Emelgem-Kachtem</v>
      </c>
      <c r="F5" s="4" t="s">
        <v>10</v>
      </c>
      <c r="G5" t="s">
        <v>19</v>
      </c>
      <c r="H5" t="str">
        <f>VLOOKUP(G5,Ploegen!$D$5:$E$18,2,FALSE)</f>
        <v>Club Roeselare</v>
      </c>
      <c r="K5" s="4" t="s">
        <v>10</v>
      </c>
    </row>
    <row r="6" spans="1:11" x14ac:dyDescent="0.25">
      <c r="A6">
        <v>2</v>
      </c>
      <c r="B6" s="9"/>
      <c r="C6">
        <v>2</v>
      </c>
      <c r="D6" t="s">
        <v>15</v>
      </c>
      <c r="E6" t="str">
        <f>VLOOKUP(D6,Ploegen!$D$5:$E$18,2,FALSE)</f>
        <v>KFC Mandel United</v>
      </c>
      <c r="F6" s="4" t="s">
        <v>10</v>
      </c>
      <c r="G6" t="s">
        <v>11</v>
      </c>
      <c r="H6" t="str">
        <f>VLOOKUP(G6,Ploegen!$D$5:$E$18,2,FALSE)</f>
        <v>KFC Marke</v>
      </c>
      <c r="K6" s="4" t="s">
        <v>10</v>
      </c>
    </row>
    <row r="7" spans="1:11" x14ac:dyDescent="0.25">
      <c r="A7">
        <v>3</v>
      </c>
      <c r="B7" s="9">
        <f>B5+"0:15"</f>
        <v>0.36458333333333337</v>
      </c>
      <c r="C7">
        <v>1</v>
      </c>
      <c r="D7" t="s">
        <v>24</v>
      </c>
      <c r="E7" t="str">
        <f>VLOOKUP(D7,Ploegen!$D$5:$E$18,2,FALSE)</f>
        <v>KRC Harelbeke</v>
      </c>
      <c r="F7" s="4" t="s">
        <v>10</v>
      </c>
      <c r="G7" t="s">
        <v>20</v>
      </c>
      <c r="H7" t="str">
        <f>VLOOKUP(G7,Ploegen!$D$5:$E$18,2,FALSE)</f>
        <v>KdNS Heule</v>
      </c>
      <c r="K7" s="4" t="s">
        <v>10</v>
      </c>
    </row>
    <row r="8" spans="1:11" x14ac:dyDescent="0.25">
      <c r="A8">
        <v>4</v>
      </c>
      <c r="B8" s="9"/>
      <c r="C8">
        <v>2</v>
      </c>
      <c r="D8" t="s">
        <v>16</v>
      </c>
      <c r="E8" t="str">
        <f>VLOOKUP(D8,Ploegen!$D$5:$E$18,2,FALSE)</f>
        <v>Jong Hellkijn</v>
      </c>
      <c r="F8" s="4" t="s">
        <v>10</v>
      </c>
      <c r="G8" t="s">
        <v>12</v>
      </c>
      <c r="H8" t="str">
        <f>VLOOKUP(G8,Ploegen!$D$5:$E$18,2,FALSE)</f>
        <v>KSV Roeselare</v>
      </c>
      <c r="K8" s="4" t="s">
        <v>10</v>
      </c>
    </row>
    <row r="9" spans="1:11" x14ac:dyDescent="0.25">
      <c r="A9">
        <v>5</v>
      </c>
      <c r="B9" s="9">
        <f>B7+"0:15"</f>
        <v>0.37500000000000006</v>
      </c>
      <c r="C9">
        <v>1</v>
      </c>
      <c r="D9" t="s">
        <v>54</v>
      </c>
      <c r="E9" t="str">
        <f>VLOOKUP(D9,Ploegen!$D$5:$E$18,2,FALSE)</f>
        <v>KSV Kortrijk</v>
      </c>
      <c r="F9" s="4" t="s">
        <v>10</v>
      </c>
      <c r="G9" t="s">
        <v>23</v>
      </c>
      <c r="H9" t="str">
        <f>VLOOKUP(G9,Ploegen!$D$5:$E$18,2,FALSE)</f>
        <v>Emelgem-Kachtem</v>
      </c>
      <c r="K9" s="4" t="s">
        <v>10</v>
      </c>
    </row>
    <row r="10" spans="1:11" x14ac:dyDescent="0.25">
      <c r="A10">
        <v>6</v>
      </c>
      <c r="B10" s="9"/>
      <c r="C10">
        <v>2</v>
      </c>
      <c r="D10" t="s">
        <v>19</v>
      </c>
      <c r="E10" t="str">
        <f>VLOOKUP(D10,Ploegen!$D$5:$E$18,2,FALSE)</f>
        <v>Club Roeselare</v>
      </c>
      <c r="F10" s="4" t="s">
        <v>10</v>
      </c>
      <c r="G10" t="s">
        <v>15</v>
      </c>
      <c r="H10" t="str">
        <f>VLOOKUP(G10,Ploegen!$D$5:$E$18,2,FALSE)</f>
        <v>KFC Mandel United</v>
      </c>
      <c r="K10" s="4" t="s">
        <v>10</v>
      </c>
    </row>
    <row r="11" spans="1:11" x14ac:dyDescent="0.25">
      <c r="A11">
        <v>7</v>
      </c>
      <c r="B11" s="9">
        <f>B9+"0:15"</f>
        <v>0.38541666666666674</v>
      </c>
      <c r="C11">
        <v>1</v>
      </c>
      <c r="D11" t="s">
        <v>64</v>
      </c>
      <c r="E11" t="str">
        <f>VLOOKUP(D11,Ploegen!$D$5:$E$18,2,FALSE)</f>
        <v>KFC Kluisbergen</v>
      </c>
      <c r="F11" s="4" t="s">
        <v>10</v>
      </c>
      <c r="G11" t="s">
        <v>24</v>
      </c>
      <c r="H11" t="str">
        <f>VLOOKUP(G11,Ploegen!$D$5:$E$18,2,FALSE)</f>
        <v>KRC Harelbeke</v>
      </c>
      <c r="K11" s="4" t="s">
        <v>10</v>
      </c>
    </row>
    <row r="12" spans="1:11" x14ac:dyDescent="0.25">
      <c r="A12">
        <v>8</v>
      </c>
      <c r="B12" s="9"/>
      <c r="C12">
        <v>2</v>
      </c>
      <c r="D12" t="s">
        <v>20</v>
      </c>
      <c r="E12" t="str">
        <f>VLOOKUP(D12,Ploegen!$D$5:$E$18,2,FALSE)</f>
        <v>KdNS Heule</v>
      </c>
      <c r="F12" s="4" t="s">
        <v>10</v>
      </c>
      <c r="G12" t="s">
        <v>16</v>
      </c>
      <c r="H12" t="str">
        <f>VLOOKUP(G12,Ploegen!$D$5:$E$18,2,FALSE)</f>
        <v>Jong Hellkijn</v>
      </c>
      <c r="K12" s="4" t="s">
        <v>10</v>
      </c>
    </row>
    <row r="13" spans="1:11" x14ac:dyDescent="0.25">
      <c r="A13">
        <v>9</v>
      </c>
      <c r="B13" s="9">
        <f>B11+"0:15"</f>
        <v>0.39583333333333343</v>
      </c>
      <c r="C13">
        <v>1</v>
      </c>
      <c r="D13" t="s">
        <v>11</v>
      </c>
      <c r="E13" t="str">
        <f>VLOOKUP(D13,Ploegen!$D$5:$E$18,2,FALSE)</f>
        <v>KFC Marke</v>
      </c>
      <c r="F13" s="4" t="s">
        <v>10</v>
      </c>
      <c r="G13" t="s">
        <v>54</v>
      </c>
      <c r="H13" t="str">
        <f>VLOOKUP(G13,Ploegen!$D$5:$E$18,2,FALSE)</f>
        <v>KSV Kortrijk</v>
      </c>
      <c r="K13" s="4" t="s">
        <v>10</v>
      </c>
    </row>
    <row r="14" spans="1:11" x14ac:dyDescent="0.25">
      <c r="A14">
        <v>10</v>
      </c>
      <c r="B14" s="9"/>
      <c r="C14">
        <v>2</v>
      </c>
      <c r="D14" t="s">
        <v>23</v>
      </c>
      <c r="E14" t="str">
        <f>VLOOKUP(D14,Ploegen!$D$5:$E$18,2,FALSE)</f>
        <v>Emelgem-Kachtem</v>
      </c>
      <c r="F14" s="4" t="s">
        <v>10</v>
      </c>
      <c r="G14" t="s">
        <v>15</v>
      </c>
      <c r="H14" t="str">
        <f>VLOOKUP(G14,Ploegen!$D$5:$E$18,2,FALSE)</f>
        <v>KFC Mandel United</v>
      </c>
      <c r="K14" s="4" t="s">
        <v>10</v>
      </c>
    </row>
    <row r="15" spans="1:11" x14ac:dyDescent="0.25">
      <c r="A15">
        <v>11</v>
      </c>
      <c r="B15" s="9">
        <f>B13+"0:15"</f>
        <v>0.40625000000000011</v>
      </c>
      <c r="C15">
        <v>1</v>
      </c>
      <c r="D15" t="s">
        <v>12</v>
      </c>
      <c r="E15" t="str">
        <f>VLOOKUP(D15,Ploegen!$D$5:$E$18,2,FALSE)</f>
        <v>KSV Roeselare</v>
      </c>
      <c r="F15" s="4" t="s">
        <v>10</v>
      </c>
      <c r="G15" t="s">
        <v>64</v>
      </c>
      <c r="H15" t="str">
        <f>VLOOKUP(G15,Ploegen!$D$5:$E$18,2,FALSE)</f>
        <v>KFC Kluisbergen</v>
      </c>
      <c r="K15" s="4" t="s">
        <v>10</v>
      </c>
    </row>
    <row r="16" spans="1:11" x14ac:dyDescent="0.25">
      <c r="A16">
        <v>12</v>
      </c>
      <c r="B16" s="9"/>
      <c r="C16">
        <v>2</v>
      </c>
      <c r="D16" t="s">
        <v>24</v>
      </c>
      <c r="E16" t="str">
        <f>VLOOKUP(D16,Ploegen!$D$5:$E$18,2,FALSE)</f>
        <v>KRC Harelbeke</v>
      </c>
      <c r="F16" s="4" t="s">
        <v>10</v>
      </c>
      <c r="G16" t="s">
        <v>16</v>
      </c>
      <c r="H16" t="str">
        <f>VLOOKUP(G16,Ploegen!$D$5:$E$18,2,FALSE)</f>
        <v>Jong Hellkijn</v>
      </c>
      <c r="K16" s="4" t="s">
        <v>10</v>
      </c>
    </row>
    <row r="17" spans="1:11" x14ac:dyDescent="0.25">
      <c r="A17">
        <v>13</v>
      </c>
      <c r="B17" s="9">
        <f>B15+"0:15"</f>
        <v>0.4166666666666668</v>
      </c>
      <c r="C17">
        <v>1</v>
      </c>
      <c r="D17" t="s">
        <v>19</v>
      </c>
      <c r="E17" t="str">
        <f>VLOOKUP(D17,Ploegen!$D$5:$E$18,2,FALSE)</f>
        <v>Club Roeselare</v>
      </c>
      <c r="F17" s="4" t="s">
        <v>10</v>
      </c>
      <c r="G17" t="s">
        <v>11</v>
      </c>
      <c r="H17" t="str">
        <f>VLOOKUP(G17,Ploegen!$D$5:$E$18,2,FALSE)</f>
        <v>KFC Marke</v>
      </c>
      <c r="K17" s="4" t="s">
        <v>10</v>
      </c>
    </row>
    <row r="18" spans="1:11" x14ac:dyDescent="0.25">
      <c r="A18">
        <v>14</v>
      </c>
      <c r="B18" s="9"/>
      <c r="C18">
        <v>2</v>
      </c>
      <c r="D18" t="s">
        <v>15</v>
      </c>
      <c r="E18" t="str">
        <f>VLOOKUP(D18,Ploegen!$D$5:$E$18,2,FALSE)</f>
        <v>KFC Mandel United</v>
      </c>
      <c r="F18" s="4" t="s">
        <v>10</v>
      </c>
      <c r="G18" t="s">
        <v>54</v>
      </c>
      <c r="H18" t="str">
        <f>VLOOKUP(G18,Ploegen!$D$5:$E$18,2,FALSE)</f>
        <v>KSV Kortrijk</v>
      </c>
      <c r="K18" s="4" t="s">
        <v>10</v>
      </c>
    </row>
    <row r="19" spans="1:11" x14ac:dyDescent="0.25">
      <c r="A19">
        <v>15</v>
      </c>
      <c r="B19" s="9">
        <f>B17+"0:15"</f>
        <v>0.42708333333333348</v>
      </c>
      <c r="C19">
        <v>1</v>
      </c>
      <c r="D19" t="s">
        <v>20</v>
      </c>
      <c r="E19" t="str">
        <f>VLOOKUP(D19,Ploegen!$D$5:$E$18,2,FALSE)</f>
        <v>KdNS Heule</v>
      </c>
      <c r="F19" s="4" t="s">
        <v>10</v>
      </c>
      <c r="G19" t="s">
        <v>12</v>
      </c>
      <c r="H19" t="str">
        <f>VLOOKUP(G19,Ploegen!$D$5:$E$18,2,FALSE)</f>
        <v>KSV Roeselare</v>
      </c>
      <c r="K19" s="4" t="s">
        <v>10</v>
      </c>
    </row>
    <row r="20" spans="1:11" x14ac:dyDescent="0.25">
      <c r="A20">
        <v>16</v>
      </c>
      <c r="B20" s="9"/>
      <c r="C20">
        <v>2</v>
      </c>
      <c r="D20" t="s">
        <v>16</v>
      </c>
      <c r="E20" t="str">
        <f>VLOOKUP(D20,Ploegen!$D$5:$E$18,2,FALSE)</f>
        <v>Jong Hellkijn</v>
      </c>
      <c r="F20" s="4" t="s">
        <v>10</v>
      </c>
      <c r="G20" t="s">
        <v>64</v>
      </c>
      <c r="H20" t="str">
        <f>VLOOKUP(G20,Ploegen!$D$5:$E$18,2,FALSE)</f>
        <v>KFC Kluisbergen</v>
      </c>
      <c r="K20" s="4" t="s">
        <v>10</v>
      </c>
    </row>
    <row r="21" spans="1:11" x14ac:dyDescent="0.25">
      <c r="A21">
        <v>17</v>
      </c>
      <c r="B21" s="9">
        <f>B19+"0:15"</f>
        <v>0.43750000000000017</v>
      </c>
      <c r="C21">
        <v>1</v>
      </c>
      <c r="D21" t="s">
        <v>23</v>
      </c>
      <c r="E21" t="str">
        <f>VLOOKUP(D21,Ploegen!$D$5:$E$18,2,FALSE)</f>
        <v>Emelgem-Kachtem</v>
      </c>
      <c r="F21" s="4" t="s">
        <v>10</v>
      </c>
      <c r="G21" t="s">
        <v>11</v>
      </c>
      <c r="H21" t="str">
        <f>VLOOKUP(G21,Ploegen!$D$5:$E$18,2,FALSE)</f>
        <v>KFC Marke</v>
      </c>
      <c r="K21" s="4" t="s">
        <v>10</v>
      </c>
    </row>
    <row r="22" spans="1:11" x14ac:dyDescent="0.25">
      <c r="A22">
        <v>18</v>
      </c>
      <c r="B22" s="9"/>
      <c r="C22">
        <v>2</v>
      </c>
      <c r="D22" t="s">
        <v>19</v>
      </c>
      <c r="E22" t="str">
        <f>VLOOKUP(D22,Ploegen!$D$5:$E$18,2,FALSE)</f>
        <v>Club Roeselare</v>
      </c>
      <c r="F22" s="4" t="s">
        <v>10</v>
      </c>
      <c r="G22" t="s">
        <v>54</v>
      </c>
      <c r="H22" t="str">
        <f>VLOOKUP(G22,Ploegen!$D$5:$E$18,2,FALSE)</f>
        <v>KSV Kortrijk</v>
      </c>
      <c r="K22" s="4" t="s">
        <v>10</v>
      </c>
    </row>
    <row r="23" spans="1:11" x14ac:dyDescent="0.25">
      <c r="A23">
        <v>19</v>
      </c>
      <c r="B23" s="9">
        <f>B21+"0:15"</f>
        <v>0.44791666666666685</v>
      </c>
      <c r="C23">
        <v>1</v>
      </c>
      <c r="D23" t="s">
        <v>24</v>
      </c>
      <c r="E23" t="str">
        <f>VLOOKUP(D23,Ploegen!$D$5:$E$18,2,FALSE)</f>
        <v>KRC Harelbeke</v>
      </c>
      <c r="F23" s="4" t="s">
        <v>10</v>
      </c>
      <c r="G23" t="s">
        <v>12</v>
      </c>
      <c r="H23" t="str">
        <f>VLOOKUP(G23,Ploegen!$D$5:$E$18,2,FALSE)</f>
        <v>KSV Roeselare</v>
      </c>
      <c r="K23" s="4" t="s">
        <v>10</v>
      </c>
    </row>
    <row r="24" spans="1:11" x14ac:dyDescent="0.25">
      <c r="A24">
        <v>20</v>
      </c>
      <c r="B24" s="9"/>
      <c r="C24">
        <v>2</v>
      </c>
      <c r="D24" t="s">
        <v>20</v>
      </c>
      <c r="E24" t="str">
        <f>VLOOKUP(D24,Ploegen!$D$5:$E$18,2,FALSE)</f>
        <v>KdNS Heule</v>
      </c>
      <c r="F24" s="4" t="s">
        <v>10</v>
      </c>
      <c r="G24" t="s">
        <v>64</v>
      </c>
      <c r="H24" t="str">
        <f>VLOOKUP(G24,Ploegen!$D$5:$E$18,2,FALSE)</f>
        <v>KFC Kluisbergen</v>
      </c>
      <c r="K24" s="4" t="s">
        <v>10</v>
      </c>
    </row>
    <row r="25" spans="1:11" x14ac:dyDescent="0.25">
      <c r="F25" s="4"/>
      <c r="K25" s="4"/>
    </row>
    <row r="26" spans="1:11" x14ac:dyDescent="0.25">
      <c r="A26">
        <v>21</v>
      </c>
      <c r="B26" s="1">
        <v>0.47916666666666669</v>
      </c>
      <c r="C26">
        <v>1</v>
      </c>
      <c r="E26" s="3" t="s">
        <v>59</v>
      </c>
      <c r="F26" s="4" t="s">
        <v>10</v>
      </c>
      <c r="G26" s="3"/>
      <c r="H26" s="3" t="s">
        <v>61</v>
      </c>
      <c r="K26" s="4" t="s">
        <v>10</v>
      </c>
    </row>
    <row r="27" spans="1:11" x14ac:dyDescent="0.25">
      <c r="A27">
        <v>22</v>
      </c>
      <c r="C27">
        <v>2</v>
      </c>
      <c r="E27" s="3" t="s">
        <v>55</v>
      </c>
      <c r="F27" s="4" t="s">
        <v>10</v>
      </c>
      <c r="G27" s="3"/>
      <c r="H27" s="3" t="s">
        <v>56</v>
      </c>
      <c r="K27" s="4" t="s">
        <v>10</v>
      </c>
    </row>
  </sheetData>
  <mergeCells count="2">
    <mergeCell ref="G4:H4"/>
    <mergeCell ref="D4:E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28" sqref="B28"/>
    </sheetView>
  </sheetViews>
  <sheetFormatPr defaultRowHeight="15" x14ac:dyDescent="0.25"/>
  <cols>
    <col min="4" max="4" width="8.85546875" customWidth="1"/>
    <col min="5" max="5" width="14.5703125" bestFit="1" customWidth="1"/>
    <col min="6" max="6" width="5.28515625" customWidth="1"/>
    <col min="7" max="7" width="8.85546875" customWidth="1"/>
    <col min="8" max="8" width="14.5703125" bestFit="1" customWidth="1"/>
    <col min="9" max="9" width="4.140625" customWidth="1"/>
    <col min="11" max="11" width="5.7109375" customWidth="1"/>
  </cols>
  <sheetData>
    <row r="1" spans="1:11" ht="23.25" x14ac:dyDescent="0.35">
      <c r="A1" s="15" t="s">
        <v>63</v>
      </c>
    </row>
    <row r="2" spans="1:11" ht="21" x14ac:dyDescent="0.35">
      <c r="A2" s="16" t="s">
        <v>2</v>
      </c>
    </row>
    <row r="4" spans="1:11" s="6" customFormat="1" x14ac:dyDescent="0.25">
      <c r="A4" s="6" t="s">
        <v>82</v>
      </c>
      <c r="B4" s="10" t="s">
        <v>6</v>
      </c>
      <c r="C4" s="6" t="s">
        <v>7</v>
      </c>
      <c r="D4" s="23" t="s">
        <v>8</v>
      </c>
      <c r="E4" s="23"/>
      <c r="F4" s="11"/>
      <c r="G4" s="23" t="s">
        <v>9</v>
      </c>
      <c r="H4" s="23"/>
      <c r="K4" s="11"/>
    </row>
    <row r="5" spans="1:11" x14ac:dyDescent="0.25">
      <c r="A5">
        <v>1</v>
      </c>
      <c r="B5" s="9">
        <v>0.52083333333333337</v>
      </c>
      <c r="C5">
        <v>1</v>
      </c>
      <c r="D5" t="s">
        <v>23</v>
      </c>
      <c r="E5" t="str">
        <f>VLOOKUP(D5,Ploegen!$D$22:$E$34,2,FALSE)</f>
        <v>KdNS Heule</v>
      </c>
      <c r="F5" s="4" t="s">
        <v>10</v>
      </c>
      <c r="G5" t="s">
        <v>19</v>
      </c>
      <c r="H5" t="str">
        <f>VLOOKUP(G5,Ploegen!$D$22:$E$34,2,FALSE)</f>
        <v>OL Ledegem</v>
      </c>
      <c r="K5" s="4" t="s">
        <v>10</v>
      </c>
    </row>
    <row r="6" spans="1:11" x14ac:dyDescent="0.25">
      <c r="A6">
        <v>2</v>
      </c>
      <c r="B6" s="9"/>
      <c r="C6">
        <v>2</v>
      </c>
      <c r="D6" t="s">
        <v>15</v>
      </c>
      <c r="E6" t="str">
        <f>VLOOKUP(D6,Ploegen!$D$22:$E$34,2,FALSE)</f>
        <v>WS Lauwe</v>
      </c>
      <c r="F6" s="4" t="s">
        <v>10</v>
      </c>
      <c r="G6" t="s">
        <v>11</v>
      </c>
      <c r="H6" t="str">
        <f>VLOOKUP(G6,Ploegen!$D$22:$E$34,2,FALSE)</f>
        <v>KRC Harelbeke</v>
      </c>
      <c r="K6" s="4" t="s">
        <v>10</v>
      </c>
    </row>
    <row r="7" spans="1:11" x14ac:dyDescent="0.25">
      <c r="A7">
        <v>3</v>
      </c>
      <c r="B7" s="9">
        <f>B5+"0:30"</f>
        <v>0.54166666666666674</v>
      </c>
      <c r="C7">
        <v>1</v>
      </c>
      <c r="D7" t="s">
        <v>24</v>
      </c>
      <c r="E7" t="str">
        <f>VLOOKUP(D7,Ploegen!$D$22:$E$34,2,FALSE)</f>
        <v>Zwevegem Sport</v>
      </c>
      <c r="F7" s="4" t="s">
        <v>10</v>
      </c>
      <c r="G7" t="s">
        <v>20</v>
      </c>
      <c r="H7" t="str">
        <f>VLOOKUP(G7,Ploegen!$D$22:$E$34,2,FALSE)</f>
        <v>KFC Kluisbergen</v>
      </c>
      <c r="K7" s="4" t="s">
        <v>10</v>
      </c>
    </row>
    <row r="8" spans="1:11" x14ac:dyDescent="0.25">
      <c r="A8">
        <v>4</v>
      </c>
      <c r="B8" s="9"/>
      <c r="C8">
        <v>2</v>
      </c>
      <c r="D8" t="s">
        <v>16</v>
      </c>
      <c r="E8" t="str">
        <f>VLOOKUP(D8,Ploegen!$D$22:$E$34,2,FALSE)</f>
        <v>KFC Lendelede</v>
      </c>
      <c r="F8" s="4" t="s">
        <v>10</v>
      </c>
      <c r="G8" t="s">
        <v>12</v>
      </c>
      <c r="H8" t="str">
        <f>VLOOKUP(G8,Ploegen!$D$22:$E$34,2,FALSE)</f>
        <v>Winkel Sport</v>
      </c>
      <c r="K8" s="4" t="s">
        <v>10</v>
      </c>
    </row>
    <row r="9" spans="1:11" x14ac:dyDescent="0.25">
      <c r="A9">
        <v>5</v>
      </c>
      <c r="B9" s="9">
        <f>B7+"0:30"</f>
        <v>0.56250000000000011</v>
      </c>
      <c r="C9">
        <v>1</v>
      </c>
      <c r="D9" t="s">
        <v>54</v>
      </c>
      <c r="E9" t="str">
        <f>VLOOKUP(D9,Ploegen!$D$22:$E$34,2,FALSE)</f>
        <v>FCE Kuurne</v>
      </c>
      <c r="F9" s="4" t="s">
        <v>10</v>
      </c>
      <c r="G9" t="s">
        <v>23</v>
      </c>
      <c r="H9" t="str">
        <f>VLOOKUP(G9,Ploegen!$D$22:$E$34,2,FALSE)</f>
        <v>KdNS Heule</v>
      </c>
      <c r="K9" s="4" t="s">
        <v>10</v>
      </c>
    </row>
    <row r="10" spans="1:11" x14ac:dyDescent="0.25">
      <c r="A10">
        <v>6</v>
      </c>
      <c r="B10" s="9"/>
      <c r="C10">
        <v>2</v>
      </c>
      <c r="D10" t="s">
        <v>19</v>
      </c>
      <c r="E10" t="str">
        <f>VLOOKUP(D10,Ploegen!$D$22:$E$34,2,FALSE)</f>
        <v>OL Ledegem</v>
      </c>
      <c r="F10" s="4" t="s">
        <v>10</v>
      </c>
      <c r="G10" t="s">
        <v>15</v>
      </c>
      <c r="H10" t="str">
        <f>VLOOKUP(G10,Ploegen!$D$22:$E$34,2,FALSE)</f>
        <v>WS Lauwe</v>
      </c>
      <c r="K10" s="4" t="s">
        <v>10</v>
      </c>
    </row>
    <row r="11" spans="1:11" x14ac:dyDescent="0.25">
      <c r="A11">
        <v>7</v>
      </c>
      <c r="B11" s="9">
        <f>B9+"0:30"</f>
        <v>0.58333333333333348</v>
      </c>
      <c r="C11">
        <v>1</v>
      </c>
      <c r="D11" t="s">
        <v>64</v>
      </c>
      <c r="E11" t="str">
        <f>VLOOKUP(D11,Ploegen!$D$22:$E$34,2,FALSE)</f>
        <v>KSV Roeselare</v>
      </c>
      <c r="F11" s="4" t="s">
        <v>10</v>
      </c>
      <c r="G11" t="s">
        <v>24</v>
      </c>
      <c r="H11" t="str">
        <f>VLOOKUP(G11,Ploegen!$D$22:$E$34,2,FALSE)</f>
        <v>Zwevegem Sport</v>
      </c>
      <c r="K11" s="4" t="s">
        <v>10</v>
      </c>
    </row>
    <row r="12" spans="1:11" x14ac:dyDescent="0.25">
      <c r="A12">
        <v>8</v>
      </c>
      <c r="B12" s="9"/>
      <c r="C12">
        <v>2</v>
      </c>
      <c r="D12" t="s">
        <v>20</v>
      </c>
      <c r="E12" t="str">
        <f>VLOOKUP(D12,Ploegen!$D$22:$E$34,2,FALSE)</f>
        <v>KFC Kluisbergen</v>
      </c>
      <c r="F12" s="4" t="s">
        <v>10</v>
      </c>
      <c r="G12" t="s">
        <v>16</v>
      </c>
      <c r="H12" t="str">
        <f>VLOOKUP(G12,Ploegen!$D$22:$E$34,2,FALSE)</f>
        <v>KFC Lendelede</v>
      </c>
      <c r="K12" s="4" t="s">
        <v>10</v>
      </c>
    </row>
    <row r="13" spans="1:11" x14ac:dyDescent="0.25">
      <c r="A13">
        <v>9</v>
      </c>
      <c r="B13" s="9">
        <f>B11+"0:30"</f>
        <v>0.60416666666666685</v>
      </c>
      <c r="C13">
        <v>1</v>
      </c>
      <c r="D13" t="s">
        <v>11</v>
      </c>
      <c r="E13" t="str">
        <f>VLOOKUP(D13,Ploegen!$D$22:$E$34,2,FALSE)</f>
        <v>KRC Harelbeke</v>
      </c>
      <c r="F13" s="4" t="s">
        <v>10</v>
      </c>
      <c r="G13" t="s">
        <v>54</v>
      </c>
      <c r="H13" t="str">
        <f>VLOOKUP(G13,Ploegen!$D$22:$E$34,2,FALSE)</f>
        <v>FCE Kuurne</v>
      </c>
      <c r="K13" s="4" t="s">
        <v>10</v>
      </c>
    </row>
    <row r="14" spans="1:11" x14ac:dyDescent="0.25">
      <c r="A14">
        <v>10</v>
      </c>
      <c r="B14" s="9"/>
      <c r="C14">
        <v>2</v>
      </c>
      <c r="D14" t="s">
        <v>23</v>
      </c>
      <c r="E14" t="str">
        <f>VLOOKUP(D14,Ploegen!$D$22:$E$34,2,FALSE)</f>
        <v>KdNS Heule</v>
      </c>
      <c r="F14" s="4" t="s">
        <v>10</v>
      </c>
      <c r="G14" t="s">
        <v>15</v>
      </c>
      <c r="H14" t="str">
        <f>VLOOKUP(G14,Ploegen!$D$22:$E$34,2,FALSE)</f>
        <v>WS Lauwe</v>
      </c>
      <c r="K14" s="4" t="s">
        <v>10</v>
      </c>
    </row>
    <row r="15" spans="1:11" x14ac:dyDescent="0.25">
      <c r="A15">
        <v>11</v>
      </c>
      <c r="B15" s="9">
        <f>B13+"0:30"</f>
        <v>0.62500000000000022</v>
      </c>
      <c r="C15">
        <v>1</v>
      </c>
      <c r="D15" t="s">
        <v>12</v>
      </c>
      <c r="E15" t="str">
        <f>VLOOKUP(D15,Ploegen!$D$22:$E$34,2,FALSE)</f>
        <v>Winkel Sport</v>
      </c>
      <c r="F15" s="4" t="s">
        <v>10</v>
      </c>
      <c r="G15" t="s">
        <v>64</v>
      </c>
      <c r="H15" t="str">
        <f>VLOOKUP(G15,Ploegen!$D$22:$E$34,2,FALSE)</f>
        <v>KSV Roeselare</v>
      </c>
      <c r="K15" s="4" t="s">
        <v>10</v>
      </c>
    </row>
    <row r="16" spans="1:11" x14ac:dyDescent="0.25">
      <c r="A16">
        <v>12</v>
      </c>
      <c r="B16" s="9"/>
      <c r="C16">
        <v>2</v>
      </c>
      <c r="D16" t="s">
        <v>24</v>
      </c>
      <c r="E16" t="str">
        <f>VLOOKUP(D16,Ploegen!$D$22:$E$34,2,FALSE)</f>
        <v>Zwevegem Sport</v>
      </c>
      <c r="F16" s="4" t="s">
        <v>10</v>
      </c>
      <c r="G16" t="s">
        <v>16</v>
      </c>
      <c r="H16" t="str">
        <f>VLOOKUP(G16,Ploegen!$D$22:$E$34,2,FALSE)</f>
        <v>KFC Lendelede</v>
      </c>
      <c r="K16" s="4" t="s">
        <v>10</v>
      </c>
    </row>
    <row r="17" spans="1:11" x14ac:dyDescent="0.25">
      <c r="A17">
        <v>13</v>
      </c>
      <c r="B17" s="9">
        <f>B15+"0:30"</f>
        <v>0.64583333333333359</v>
      </c>
      <c r="C17">
        <v>1</v>
      </c>
      <c r="D17" t="s">
        <v>19</v>
      </c>
      <c r="E17" t="str">
        <f>VLOOKUP(D17,Ploegen!$D$22:$E$34,2,FALSE)</f>
        <v>OL Ledegem</v>
      </c>
      <c r="F17" s="4" t="s">
        <v>10</v>
      </c>
      <c r="G17" t="s">
        <v>11</v>
      </c>
      <c r="H17" t="str">
        <f>VLOOKUP(G17,Ploegen!$D$22:$E$34,2,FALSE)</f>
        <v>KRC Harelbeke</v>
      </c>
      <c r="K17" s="4" t="s">
        <v>10</v>
      </c>
    </row>
    <row r="18" spans="1:11" x14ac:dyDescent="0.25">
      <c r="A18">
        <v>14</v>
      </c>
      <c r="B18" s="9"/>
      <c r="C18">
        <v>2</v>
      </c>
      <c r="D18" t="s">
        <v>15</v>
      </c>
      <c r="E18" t="str">
        <f>VLOOKUP(D18,Ploegen!$D$22:$E$34,2,FALSE)</f>
        <v>WS Lauwe</v>
      </c>
      <c r="F18" s="4" t="s">
        <v>10</v>
      </c>
      <c r="G18" t="s">
        <v>54</v>
      </c>
      <c r="H18" t="str">
        <f>VLOOKUP(G18,Ploegen!$D$22:$E$34,2,FALSE)</f>
        <v>FCE Kuurne</v>
      </c>
      <c r="K18" s="4" t="s">
        <v>10</v>
      </c>
    </row>
    <row r="19" spans="1:11" x14ac:dyDescent="0.25">
      <c r="A19">
        <v>15</v>
      </c>
      <c r="B19" s="9">
        <f>B17+"0:30"</f>
        <v>0.66666666666666696</v>
      </c>
      <c r="C19">
        <v>1</v>
      </c>
      <c r="D19" t="s">
        <v>20</v>
      </c>
      <c r="E19" t="str">
        <f>VLOOKUP(D19,Ploegen!$D$22:$E$34,2,FALSE)</f>
        <v>KFC Kluisbergen</v>
      </c>
      <c r="F19" s="4" t="s">
        <v>10</v>
      </c>
      <c r="G19" t="s">
        <v>12</v>
      </c>
      <c r="H19" t="str">
        <f>VLOOKUP(G19,Ploegen!$D$22:$E$34,2,FALSE)</f>
        <v>Winkel Sport</v>
      </c>
      <c r="K19" s="4" t="s">
        <v>10</v>
      </c>
    </row>
    <row r="20" spans="1:11" x14ac:dyDescent="0.25">
      <c r="A20">
        <v>16</v>
      </c>
      <c r="B20" s="9"/>
      <c r="C20">
        <v>2</v>
      </c>
      <c r="D20" t="s">
        <v>16</v>
      </c>
      <c r="E20" t="str">
        <f>VLOOKUP(D20,Ploegen!$D$22:$E$34,2,FALSE)</f>
        <v>KFC Lendelede</v>
      </c>
      <c r="F20" s="4" t="s">
        <v>10</v>
      </c>
      <c r="G20" t="s">
        <v>64</v>
      </c>
      <c r="H20" t="str">
        <f>VLOOKUP(G20,Ploegen!$D$22:$E$34,2,FALSE)</f>
        <v>KSV Roeselare</v>
      </c>
      <c r="K20" s="4" t="s">
        <v>10</v>
      </c>
    </row>
    <row r="21" spans="1:11" x14ac:dyDescent="0.25">
      <c r="A21">
        <v>17</v>
      </c>
      <c r="B21" s="9">
        <f>B19+"0:30"</f>
        <v>0.68750000000000033</v>
      </c>
      <c r="C21">
        <v>1</v>
      </c>
      <c r="D21" t="s">
        <v>23</v>
      </c>
      <c r="E21" t="str">
        <f>VLOOKUP(D21,Ploegen!$D$22:$E$34,2,FALSE)</f>
        <v>KdNS Heule</v>
      </c>
      <c r="F21" s="4" t="s">
        <v>10</v>
      </c>
      <c r="G21" t="s">
        <v>11</v>
      </c>
      <c r="H21" t="str">
        <f>VLOOKUP(G21,Ploegen!$D$22:$E$34,2,FALSE)</f>
        <v>KRC Harelbeke</v>
      </c>
      <c r="K21" s="4" t="s">
        <v>10</v>
      </c>
    </row>
    <row r="22" spans="1:11" x14ac:dyDescent="0.25">
      <c r="A22">
        <v>18</v>
      </c>
      <c r="B22" s="9"/>
      <c r="C22">
        <v>2</v>
      </c>
      <c r="D22" t="s">
        <v>19</v>
      </c>
      <c r="E22" t="str">
        <f>VLOOKUP(D22,Ploegen!$D$22:$E$34,2,FALSE)</f>
        <v>OL Ledegem</v>
      </c>
      <c r="F22" s="4" t="s">
        <v>10</v>
      </c>
      <c r="G22" t="s">
        <v>54</v>
      </c>
      <c r="H22" t="str">
        <f>VLOOKUP(G22,Ploegen!$D$22:$E$34,2,FALSE)</f>
        <v>FCE Kuurne</v>
      </c>
      <c r="K22" s="4" t="s">
        <v>10</v>
      </c>
    </row>
    <row r="23" spans="1:11" x14ac:dyDescent="0.25">
      <c r="A23">
        <v>19</v>
      </c>
      <c r="B23" s="9">
        <f>B21+"0:30"</f>
        <v>0.7083333333333337</v>
      </c>
      <c r="C23">
        <v>1</v>
      </c>
      <c r="D23" t="s">
        <v>24</v>
      </c>
      <c r="E23" t="str">
        <f>VLOOKUP(D23,Ploegen!$D$22:$E$34,2,FALSE)</f>
        <v>Zwevegem Sport</v>
      </c>
      <c r="F23" s="4" t="s">
        <v>10</v>
      </c>
      <c r="G23" t="s">
        <v>12</v>
      </c>
      <c r="H23" t="str">
        <f>VLOOKUP(G23,Ploegen!$D$22:$E$34,2,FALSE)</f>
        <v>Winkel Sport</v>
      </c>
      <c r="K23" s="4" t="s">
        <v>10</v>
      </c>
    </row>
    <row r="24" spans="1:11" x14ac:dyDescent="0.25">
      <c r="A24">
        <v>20</v>
      </c>
      <c r="C24">
        <v>2</v>
      </c>
      <c r="D24" t="s">
        <v>20</v>
      </c>
      <c r="E24" t="str">
        <f>VLOOKUP(D24,Ploegen!$D$22:$E$34,2,FALSE)</f>
        <v>KFC Kluisbergen</v>
      </c>
      <c r="F24" s="4" t="s">
        <v>10</v>
      </c>
      <c r="G24" t="s">
        <v>64</v>
      </c>
      <c r="H24" t="str">
        <f>VLOOKUP(G24,Ploegen!$D$22:$E$34,2,FALSE)</f>
        <v>KSV Roeselare</v>
      </c>
      <c r="K24" s="4" t="s">
        <v>10</v>
      </c>
    </row>
    <row r="25" spans="1:11" x14ac:dyDescent="0.25">
      <c r="F25" s="4"/>
      <c r="K25" s="4"/>
    </row>
    <row r="26" spans="1:11" x14ac:dyDescent="0.25">
      <c r="A26">
        <v>21</v>
      </c>
      <c r="B26" s="5">
        <v>0.72916666666666663</v>
      </c>
      <c r="C26">
        <v>1</v>
      </c>
      <c r="E26" s="3" t="s">
        <v>55</v>
      </c>
      <c r="F26" s="4" t="s">
        <v>10</v>
      </c>
      <c r="H26" s="3" t="s">
        <v>56</v>
      </c>
      <c r="K26" s="4" t="s">
        <v>10</v>
      </c>
    </row>
    <row r="27" spans="1:11" x14ac:dyDescent="0.25">
      <c r="A27">
        <v>22</v>
      </c>
      <c r="B27" s="5">
        <v>0.73958333333333337</v>
      </c>
      <c r="C27">
        <v>1</v>
      </c>
      <c r="E27" s="3" t="s">
        <v>59</v>
      </c>
      <c r="F27" s="4" t="s">
        <v>10</v>
      </c>
      <c r="H27" s="3" t="s">
        <v>61</v>
      </c>
      <c r="K27" s="4" t="s">
        <v>10</v>
      </c>
    </row>
  </sheetData>
  <mergeCells count="2">
    <mergeCell ref="G4:H4"/>
    <mergeCell ref="D4:E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28" sqref="B28"/>
    </sheetView>
  </sheetViews>
  <sheetFormatPr defaultRowHeight="15" x14ac:dyDescent="0.25"/>
  <cols>
    <col min="2" max="2" width="7.42578125" style="5" customWidth="1"/>
    <col min="3" max="3" width="6.140625" customWidth="1"/>
    <col min="4" max="4" width="15.7109375" hidden="1" customWidth="1"/>
    <col min="5" max="5" width="15.7109375" customWidth="1"/>
    <col min="6" max="6" width="4.7109375" style="3" customWidth="1"/>
    <col min="7" max="7" width="15.7109375" hidden="1" customWidth="1"/>
    <col min="8" max="8" width="13.28515625" bestFit="1" customWidth="1"/>
    <col min="9" max="9" width="6.7109375" customWidth="1"/>
    <col min="10" max="10" width="4.7109375" customWidth="1"/>
    <col min="11" max="11" width="4.7109375" style="3" customWidth="1"/>
    <col min="12" max="12" width="4.7109375" customWidth="1"/>
  </cols>
  <sheetData>
    <row r="1" spans="1:11" ht="23.25" x14ac:dyDescent="0.35">
      <c r="A1" s="15" t="s">
        <v>63</v>
      </c>
    </row>
    <row r="2" spans="1:11" ht="21" x14ac:dyDescent="0.35">
      <c r="A2" s="16" t="s">
        <v>3</v>
      </c>
    </row>
    <row r="4" spans="1:11" s="6" customFormat="1" x14ac:dyDescent="0.25">
      <c r="A4" s="6" t="s">
        <v>5</v>
      </c>
      <c r="B4" s="10" t="s">
        <v>6</v>
      </c>
      <c r="C4" s="6" t="s">
        <v>7</v>
      </c>
      <c r="D4" s="23" t="s">
        <v>8</v>
      </c>
      <c r="E4" s="23"/>
      <c r="F4" s="11"/>
      <c r="G4" s="23" t="s">
        <v>9</v>
      </c>
      <c r="H4" s="23"/>
      <c r="I4" s="11"/>
      <c r="K4" s="11"/>
    </row>
    <row r="5" spans="1:11" x14ac:dyDescent="0.25">
      <c r="A5">
        <v>1</v>
      </c>
      <c r="B5" s="9">
        <v>0.53125</v>
      </c>
      <c r="C5">
        <v>1</v>
      </c>
      <c r="D5" t="s">
        <v>23</v>
      </c>
      <c r="E5" t="str">
        <f>VLOOKUP(D5,Ploegen!$J$5:$K$17,2,FALSE)</f>
        <v>KdNS Heule</v>
      </c>
      <c r="F5" s="4" t="s">
        <v>10</v>
      </c>
      <c r="G5" t="s">
        <v>19</v>
      </c>
      <c r="H5" t="str">
        <f>VLOOKUP(G5,Ploegen!$J$5:$K$17,2,FALSE)</f>
        <v>KRC Bissegem</v>
      </c>
      <c r="K5" s="4" t="s">
        <v>10</v>
      </c>
    </row>
    <row r="6" spans="1:11" x14ac:dyDescent="0.25">
      <c r="A6">
        <v>2</v>
      </c>
      <c r="B6" s="9"/>
      <c r="C6">
        <v>2</v>
      </c>
      <c r="D6" t="s">
        <v>15</v>
      </c>
      <c r="E6" t="str">
        <f>VLOOKUP(D6,Ploegen!$J$5:$K$17,2,FALSE)</f>
        <v>OL Ledegem</v>
      </c>
      <c r="F6" s="4" t="s">
        <v>10</v>
      </c>
      <c r="G6" t="s">
        <v>11</v>
      </c>
      <c r="H6" t="str">
        <f>VLOOKUP(G6,Ploegen!$J$5:$K$17,2,FALSE)</f>
        <v>KSV Roeselare</v>
      </c>
      <c r="K6" s="4" t="s">
        <v>10</v>
      </c>
    </row>
    <row r="7" spans="1:11" x14ac:dyDescent="0.25">
      <c r="A7">
        <v>3</v>
      </c>
      <c r="B7" s="9">
        <f>B5+"0:30"</f>
        <v>0.55208333333333337</v>
      </c>
      <c r="C7">
        <v>1</v>
      </c>
      <c r="D7" t="s">
        <v>24</v>
      </c>
      <c r="E7" t="str">
        <f>VLOOKUP(D7,Ploegen!$J$5:$K$17,2,FALSE)</f>
        <v>FCE Kuurne</v>
      </c>
      <c r="F7" s="4" t="s">
        <v>10</v>
      </c>
      <c r="G7" t="s">
        <v>20</v>
      </c>
      <c r="H7" t="str">
        <f>VLOOKUP(G7,Ploegen!$J$5:$K$17,2,FALSE)</f>
        <v>KVC Ardooie</v>
      </c>
      <c r="K7" s="4" t="s">
        <v>10</v>
      </c>
    </row>
    <row r="8" spans="1:11" x14ac:dyDescent="0.25">
      <c r="A8">
        <v>4</v>
      </c>
      <c r="B8" s="9"/>
      <c r="C8">
        <v>2</v>
      </c>
      <c r="D8" t="s">
        <v>16</v>
      </c>
      <c r="E8" t="str">
        <f>VLOOKUP(D8,Ploegen!$J$5:$K$17,2,FALSE)</f>
        <v>KRC Harelbeke</v>
      </c>
      <c r="F8" s="4" t="s">
        <v>10</v>
      </c>
      <c r="G8" t="s">
        <v>12</v>
      </c>
      <c r="H8" t="str">
        <f>VLOOKUP(G8,Ploegen!$J$5:$K$17,2,FALSE)</f>
        <v>KSV Kortrijk</v>
      </c>
      <c r="K8" s="4" t="s">
        <v>10</v>
      </c>
    </row>
    <row r="9" spans="1:11" x14ac:dyDescent="0.25">
      <c r="A9">
        <v>5</v>
      </c>
      <c r="B9" s="9">
        <f>B7+"0:30"</f>
        <v>0.57291666666666674</v>
      </c>
      <c r="C9">
        <v>1</v>
      </c>
      <c r="D9" t="s">
        <v>54</v>
      </c>
      <c r="E9" t="str">
        <f>VLOOKUP(D9,Ploegen!$J$5:$K$17,2,FALSE)</f>
        <v>Winkel Sport</v>
      </c>
      <c r="F9" s="4" t="s">
        <v>10</v>
      </c>
      <c r="G9" t="s">
        <v>23</v>
      </c>
      <c r="H9" t="str">
        <f>VLOOKUP(G9,Ploegen!$J$5:$K$17,2,FALSE)</f>
        <v>KdNS Heule</v>
      </c>
      <c r="K9" s="4" t="s">
        <v>10</v>
      </c>
    </row>
    <row r="10" spans="1:11" x14ac:dyDescent="0.25">
      <c r="A10">
        <v>6</v>
      </c>
      <c r="B10" s="9"/>
      <c r="C10">
        <v>2</v>
      </c>
      <c r="D10" t="s">
        <v>19</v>
      </c>
      <c r="E10" t="str">
        <f>VLOOKUP(D10,Ploegen!$J$5:$K$17,2,FALSE)</f>
        <v>KRC Bissegem</v>
      </c>
      <c r="F10" s="4" t="s">
        <v>10</v>
      </c>
      <c r="G10" t="s">
        <v>15</v>
      </c>
      <c r="H10" t="str">
        <f>VLOOKUP(G10,Ploegen!$J$5:$K$17,2,FALSE)</f>
        <v>OL Ledegem</v>
      </c>
      <c r="K10" s="4" t="s">
        <v>10</v>
      </c>
    </row>
    <row r="11" spans="1:11" x14ac:dyDescent="0.25">
      <c r="A11">
        <v>7</v>
      </c>
      <c r="B11" s="9">
        <f>B9+"0:30"</f>
        <v>0.59375000000000011</v>
      </c>
      <c r="C11">
        <v>1</v>
      </c>
      <c r="D11" t="s">
        <v>64</v>
      </c>
      <c r="E11" t="str">
        <f>VLOOKUP(D11,Ploegen!$J$5:$K$17,2,FALSE)</f>
        <v>Wevelgem City</v>
      </c>
      <c r="F11" s="4" t="s">
        <v>10</v>
      </c>
      <c r="G11" t="s">
        <v>24</v>
      </c>
      <c r="H11" t="str">
        <f>VLOOKUP(G11,Ploegen!$J$5:$K$17,2,FALSE)</f>
        <v>FCE Kuurne</v>
      </c>
      <c r="K11" s="4" t="s">
        <v>10</v>
      </c>
    </row>
    <row r="12" spans="1:11" x14ac:dyDescent="0.25">
      <c r="A12">
        <v>8</v>
      </c>
      <c r="B12" s="9"/>
      <c r="C12">
        <v>2</v>
      </c>
      <c r="D12" t="s">
        <v>20</v>
      </c>
      <c r="E12" t="str">
        <f>VLOOKUP(D12,Ploegen!$J$5:$K$17,2,FALSE)</f>
        <v>KVC Ardooie</v>
      </c>
      <c r="F12" s="4" t="s">
        <v>10</v>
      </c>
      <c r="G12" t="s">
        <v>16</v>
      </c>
      <c r="H12" t="str">
        <f>VLOOKUP(G12,Ploegen!$J$5:$K$17,2,FALSE)</f>
        <v>KRC Harelbeke</v>
      </c>
      <c r="K12" s="4" t="s">
        <v>10</v>
      </c>
    </row>
    <row r="13" spans="1:11" x14ac:dyDescent="0.25">
      <c r="A13">
        <v>9</v>
      </c>
      <c r="B13" s="9">
        <f>B11+"0:30"</f>
        <v>0.61458333333333348</v>
      </c>
      <c r="C13">
        <v>1</v>
      </c>
      <c r="D13" t="s">
        <v>11</v>
      </c>
      <c r="E13" t="str">
        <f>VLOOKUP(D13,Ploegen!$J$5:$K$17,2,FALSE)</f>
        <v>KSV Roeselare</v>
      </c>
      <c r="F13" s="4" t="s">
        <v>10</v>
      </c>
      <c r="G13" t="s">
        <v>54</v>
      </c>
      <c r="H13" t="str">
        <f>VLOOKUP(G13,Ploegen!$J$5:$K$17,2,FALSE)</f>
        <v>Winkel Sport</v>
      </c>
      <c r="K13" s="4" t="s">
        <v>10</v>
      </c>
    </row>
    <row r="14" spans="1:11" x14ac:dyDescent="0.25">
      <c r="A14">
        <v>10</v>
      </c>
      <c r="B14" s="9"/>
      <c r="C14">
        <v>2</v>
      </c>
      <c r="D14" t="s">
        <v>23</v>
      </c>
      <c r="E14" t="str">
        <f>VLOOKUP(D14,Ploegen!$J$5:$K$17,2,FALSE)</f>
        <v>KdNS Heule</v>
      </c>
      <c r="F14" s="4" t="s">
        <v>10</v>
      </c>
      <c r="G14" t="s">
        <v>15</v>
      </c>
      <c r="H14" t="str">
        <f>VLOOKUP(G14,Ploegen!$J$5:$K$17,2,FALSE)</f>
        <v>OL Ledegem</v>
      </c>
      <c r="K14" s="4" t="s">
        <v>10</v>
      </c>
    </row>
    <row r="15" spans="1:11" x14ac:dyDescent="0.25">
      <c r="A15">
        <v>11</v>
      </c>
      <c r="B15" s="9">
        <f>B13+"0:30"</f>
        <v>0.63541666666666685</v>
      </c>
      <c r="C15">
        <v>1</v>
      </c>
      <c r="D15" t="s">
        <v>12</v>
      </c>
      <c r="E15" t="str">
        <f>VLOOKUP(D15,Ploegen!$J$5:$K$17,2,FALSE)</f>
        <v>KSV Kortrijk</v>
      </c>
      <c r="F15" s="4" t="s">
        <v>10</v>
      </c>
      <c r="G15" t="s">
        <v>64</v>
      </c>
      <c r="H15" t="str">
        <f>VLOOKUP(G15,Ploegen!$J$5:$K$17,2,FALSE)</f>
        <v>Wevelgem City</v>
      </c>
      <c r="K15" s="4" t="s">
        <v>10</v>
      </c>
    </row>
    <row r="16" spans="1:11" x14ac:dyDescent="0.25">
      <c r="A16">
        <v>12</v>
      </c>
      <c r="B16" s="9"/>
      <c r="C16">
        <v>2</v>
      </c>
      <c r="D16" t="s">
        <v>24</v>
      </c>
      <c r="E16" t="str">
        <f>VLOOKUP(D16,Ploegen!$J$5:$K$17,2,FALSE)</f>
        <v>FCE Kuurne</v>
      </c>
      <c r="F16" s="4" t="s">
        <v>10</v>
      </c>
      <c r="G16" t="s">
        <v>16</v>
      </c>
      <c r="H16" t="str">
        <f>VLOOKUP(G16,Ploegen!$J$5:$K$17,2,FALSE)</f>
        <v>KRC Harelbeke</v>
      </c>
      <c r="K16" s="4" t="s">
        <v>10</v>
      </c>
    </row>
    <row r="17" spans="1:11" x14ac:dyDescent="0.25">
      <c r="A17">
        <v>13</v>
      </c>
      <c r="B17" s="9">
        <f>B15+"0:30"</f>
        <v>0.65625000000000022</v>
      </c>
      <c r="C17">
        <v>1</v>
      </c>
      <c r="D17" t="s">
        <v>19</v>
      </c>
      <c r="E17" t="str">
        <f>VLOOKUP(D17,Ploegen!$J$5:$K$17,2,FALSE)</f>
        <v>KRC Bissegem</v>
      </c>
      <c r="F17" s="4" t="s">
        <v>10</v>
      </c>
      <c r="G17" t="s">
        <v>11</v>
      </c>
      <c r="H17" t="str">
        <f>VLOOKUP(G17,Ploegen!$J$5:$K$17,2,FALSE)</f>
        <v>KSV Roeselare</v>
      </c>
      <c r="K17" s="4" t="s">
        <v>10</v>
      </c>
    </row>
    <row r="18" spans="1:11" x14ac:dyDescent="0.25">
      <c r="A18">
        <v>14</v>
      </c>
      <c r="B18" s="9"/>
      <c r="C18">
        <v>2</v>
      </c>
      <c r="D18" t="s">
        <v>15</v>
      </c>
      <c r="E18" t="str">
        <f>VLOOKUP(D18,Ploegen!$J$5:$K$17,2,FALSE)</f>
        <v>OL Ledegem</v>
      </c>
      <c r="F18" s="4" t="s">
        <v>10</v>
      </c>
      <c r="G18" t="s">
        <v>54</v>
      </c>
      <c r="H18" t="str">
        <f>VLOOKUP(G18,Ploegen!$J$5:$K$17,2,FALSE)</f>
        <v>Winkel Sport</v>
      </c>
      <c r="K18" s="4" t="s">
        <v>10</v>
      </c>
    </row>
    <row r="19" spans="1:11" x14ac:dyDescent="0.25">
      <c r="A19">
        <v>15</v>
      </c>
      <c r="B19" s="9">
        <f>B17+"0:30"</f>
        <v>0.67708333333333359</v>
      </c>
      <c r="C19">
        <v>1</v>
      </c>
      <c r="D19" t="s">
        <v>20</v>
      </c>
      <c r="E19" t="str">
        <f>VLOOKUP(D19,Ploegen!$J$5:$K$17,2,FALSE)</f>
        <v>KVC Ardooie</v>
      </c>
      <c r="F19" s="4" t="s">
        <v>10</v>
      </c>
      <c r="G19" t="s">
        <v>12</v>
      </c>
      <c r="H19" t="str">
        <f>VLOOKUP(G19,Ploegen!$J$5:$K$17,2,FALSE)</f>
        <v>KSV Kortrijk</v>
      </c>
      <c r="K19" s="4" t="s">
        <v>10</v>
      </c>
    </row>
    <row r="20" spans="1:11" x14ac:dyDescent="0.25">
      <c r="A20">
        <v>16</v>
      </c>
      <c r="B20" s="9"/>
      <c r="C20">
        <v>2</v>
      </c>
      <c r="D20" t="s">
        <v>16</v>
      </c>
      <c r="E20" t="str">
        <f>VLOOKUP(D20,Ploegen!$J$5:$K$17,2,FALSE)</f>
        <v>KRC Harelbeke</v>
      </c>
      <c r="F20" s="4" t="s">
        <v>10</v>
      </c>
      <c r="G20" t="s">
        <v>64</v>
      </c>
      <c r="H20" t="str">
        <f>VLOOKUP(G20,Ploegen!$J$5:$K$17,2,FALSE)</f>
        <v>Wevelgem City</v>
      </c>
      <c r="K20" s="4" t="s">
        <v>10</v>
      </c>
    </row>
    <row r="21" spans="1:11" x14ac:dyDescent="0.25">
      <c r="A21">
        <v>17</v>
      </c>
      <c r="B21" s="9">
        <f>B19+"0:30"</f>
        <v>0.69791666666666696</v>
      </c>
      <c r="C21">
        <v>1</v>
      </c>
      <c r="D21" t="s">
        <v>23</v>
      </c>
      <c r="E21" t="str">
        <f>VLOOKUP(D21,Ploegen!$J$5:$K$17,2,FALSE)</f>
        <v>KdNS Heule</v>
      </c>
      <c r="F21" s="4" t="s">
        <v>10</v>
      </c>
      <c r="G21" t="s">
        <v>11</v>
      </c>
      <c r="H21" t="str">
        <f>VLOOKUP(G21,Ploegen!$J$5:$K$17,2,FALSE)</f>
        <v>KSV Roeselare</v>
      </c>
      <c r="K21" s="4" t="s">
        <v>10</v>
      </c>
    </row>
    <row r="22" spans="1:11" x14ac:dyDescent="0.25">
      <c r="A22">
        <v>18</v>
      </c>
      <c r="B22" s="9"/>
      <c r="C22">
        <v>2</v>
      </c>
      <c r="D22" t="s">
        <v>19</v>
      </c>
      <c r="E22" t="str">
        <f>VLOOKUP(D22,Ploegen!$J$5:$K$17,2,FALSE)</f>
        <v>KRC Bissegem</v>
      </c>
      <c r="F22" s="4" t="s">
        <v>10</v>
      </c>
      <c r="G22" t="s">
        <v>54</v>
      </c>
      <c r="H22" t="str">
        <f>VLOOKUP(G22,Ploegen!$J$5:$K$17,2,FALSE)</f>
        <v>Winkel Sport</v>
      </c>
      <c r="K22" s="4" t="s">
        <v>10</v>
      </c>
    </row>
    <row r="23" spans="1:11" x14ac:dyDescent="0.25">
      <c r="A23">
        <v>19</v>
      </c>
      <c r="B23" s="9">
        <f>B21+"0:30"</f>
        <v>0.71875000000000033</v>
      </c>
      <c r="C23">
        <v>1</v>
      </c>
      <c r="D23" t="s">
        <v>24</v>
      </c>
      <c r="E23" t="str">
        <f>VLOOKUP(D23,Ploegen!$J$5:$K$17,2,FALSE)</f>
        <v>FCE Kuurne</v>
      </c>
      <c r="F23" s="4" t="s">
        <v>10</v>
      </c>
      <c r="G23" t="s">
        <v>12</v>
      </c>
      <c r="H23" t="str">
        <f>VLOOKUP(G23,Ploegen!$J$5:$K$17,2,FALSE)</f>
        <v>KSV Kortrijk</v>
      </c>
      <c r="K23" s="4" t="s">
        <v>10</v>
      </c>
    </row>
    <row r="24" spans="1:11" x14ac:dyDescent="0.25">
      <c r="A24">
        <v>20</v>
      </c>
      <c r="B24"/>
      <c r="C24">
        <v>2</v>
      </c>
      <c r="D24" t="s">
        <v>20</v>
      </c>
      <c r="E24" t="str">
        <f>VLOOKUP(D24,Ploegen!$J$5:$K$17,2,FALSE)</f>
        <v>KVC Ardooie</v>
      </c>
      <c r="F24" s="4" t="s">
        <v>10</v>
      </c>
      <c r="G24" t="s">
        <v>64</v>
      </c>
      <c r="H24" t="str">
        <f>VLOOKUP(G24,Ploegen!$J$5:$K$17,2,FALSE)</f>
        <v>Wevelgem City</v>
      </c>
      <c r="K24" s="4" t="s">
        <v>10</v>
      </c>
    </row>
    <row r="25" spans="1:11" x14ac:dyDescent="0.25">
      <c r="F25" s="4"/>
      <c r="K25" s="4"/>
    </row>
    <row r="26" spans="1:11" x14ac:dyDescent="0.25">
      <c r="A26">
        <v>21</v>
      </c>
      <c r="B26" s="5">
        <v>0.72916666666666663</v>
      </c>
      <c r="C26">
        <v>2</v>
      </c>
      <c r="E26" s="3" t="s">
        <v>55</v>
      </c>
      <c r="F26" s="4" t="s">
        <v>10</v>
      </c>
      <c r="H26" s="3" t="s">
        <v>56</v>
      </c>
      <c r="I26" s="3"/>
      <c r="K26" s="4" t="s">
        <v>10</v>
      </c>
    </row>
    <row r="27" spans="1:11" x14ac:dyDescent="0.25">
      <c r="A27">
        <v>22</v>
      </c>
      <c r="B27" s="5">
        <v>0.73958333333333337</v>
      </c>
      <c r="C27">
        <v>2</v>
      </c>
      <c r="E27" s="3" t="s">
        <v>59</v>
      </c>
      <c r="F27" s="4" t="s">
        <v>10</v>
      </c>
      <c r="H27" s="3" t="s">
        <v>61</v>
      </c>
      <c r="I27" s="3"/>
      <c r="K27" s="4" t="s">
        <v>10</v>
      </c>
    </row>
    <row r="28" spans="1:11" x14ac:dyDescent="0.25">
      <c r="F28" s="4"/>
      <c r="K28" s="4"/>
    </row>
  </sheetData>
  <mergeCells count="2">
    <mergeCell ref="G4:H4"/>
    <mergeCell ref="D4:E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H11" sqref="H11"/>
    </sheetView>
  </sheetViews>
  <sheetFormatPr defaultRowHeight="15" x14ac:dyDescent="0.25"/>
  <cols>
    <col min="2" max="2" width="7.42578125" style="5" customWidth="1"/>
    <col min="3" max="3" width="6.140625" customWidth="1"/>
    <col min="4" max="4" width="15.7109375" hidden="1" customWidth="1"/>
    <col min="5" max="5" width="16.28515625" bestFit="1" customWidth="1"/>
    <col min="6" max="6" width="4.7109375" style="3" customWidth="1"/>
    <col min="7" max="7" width="15.7109375" hidden="1" customWidth="1"/>
    <col min="8" max="8" width="16.5703125" bestFit="1" customWidth="1"/>
    <col min="10" max="10" width="4.7109375" customWidth="1"/>
    <col min="11" max="11" width="4.7109375" style="3" customWidth="1"/>
    <col min="12" max="12" width="4.7109375" customWidth="1"/>
  </cols>
  <sheetData>
    <row r="1" spans="1:18" s="15" customFormat="1" ht="23.25" x14ac:dyDescent="0.35">
      <c r="A1" s="15" t="s">
        <v>35</v>
      </c>
      <c r="B1" s="17"/>
      <c r="F1" s="18"/>
      <c r="K1" s="18"/>
    </row>
    <row r="2" spans="1:18" ht="21" x14ac:dyDescent="0.35">
      <c r="A2" s="16" t="s">
        <v>4</v>
      </c>
    </row>
    <row r="4" spans="1:18" s="6" customFormat="1" x14ac:dyDescent="0.25">
      <c r="A4" s="6" t="s">
        <v>5</v>
      </c>
      <c r="B4" s="10" t="s">
        <v>6</v>
      </c>
      <c r="C4" s="6" t="s">
        <v>7</v>
      </c>
      <c r="D4" s="23" t="s">
        <v>8</v>
      </c>
      <c r="E4" s="23"/>
      <c r="F4" s="11"/>
      <c r="G4" s="23" t="s">
        <v>9</v>
      </c>
      <c r="H4" s="23"/>
      <c r="K4" s="11"/>
    </row>
    <row r="5" spans="1:18" x14ac:dyDescent="0.25">
      <c r="A5">
        <v>1</v>
      </c>
      <c r="B5" s="5">
        <v>0.35416666666666669</v>
      </c>
      <c r="C5">
        <v>1</v>
      </c>
      <c r="D5" t="s">
        <v>23</v>
      </c>
      <c r="E5" t="str">
        <f>VLOOKUP(D5,Ploegen!$J$21:$K$42,2,FALSE)</f>
        <v>KdNS Heule A</v>
      </c>
      <c r="F5" s="4" t="s">
        <v>10</v>
      </c>
      <c r="G5" t="s">
        <v>19</v>
      </c>
      <c r="H5" t="str">
        <f>VLOOKUP(G5,Ploegen!$J$21:$K$42,2,FALSE)</f>
        <v>KSV Moorsele</v>
      </c>
      <c r="K5" s="4" t="s">
        <v>10</v>
      </c>
    </row>
    <row r="6" spans="1:18" x14ac:dyDescent="0.25">
      <c r="A6">
        <v>2</v>
      </c>
      <c r="C6">
        <v>2</v>
      </c>
      <c r="D6" t="s">
        <v>25</v>
      </c>
      <c r="E6" t="str">
        <f>VLOOKUP(D6,Ploegen!$J$21:$K$42,2,FALSE)</f>
        <v>KVC Ardooie</v>
      </c>
      <c r="F6" s="4" t="s">
        <v>10</v>
      </c>
      <c r="G6" t="s">
        <v>21</v>
      </c>
      <c r="H6" t="str">
        <f>VLOOKUP(G6,Ploegen!$J$21:$K$42,2,FALSE)</f>
        <v>KRC Harelbeke B</v>
      </c>
      <c r="K6" s="4" t="s">
        <v>10</v>
      </c>
    </row>
    <row r="7" spans="1:18" x14ac:dyDescent="0.25">
      <c r="A7">
        <v>3</v>
      </c>
      <c r="B7" s="5">
        <v>0.36458333333333337</v>
      </c>
      <c r="C7">
        <v>1</v>
      </c>
      <c r="D7" t="s">
        <v>24</v>
      </c>
      <c r="E7" t="str">
        <f>VLOOKUP(D7,Ploegen!$J$21:$K$42,2,FALSE)</f>
        <v>Emelgem-Kachtem</v>
      </c>
      <c r="F7" s="4" t="s">
        <v>10</v>
      </c>
      <c r="G7" t="s">
        <v>20</v>
      </c>
      <c r="H7" t="str">
        <f>VLOOKUP(G7,Ploegen!$J$21:$K$42,2,FALSE)</f>
        <v>GD Ingooigem</v>
      </c>
      <c r="K7" s="4" t="s">
        <v>10</v>
      </c>
    </row>
    <row r="8" spans="1:18" x14ac:dyDescent="0.25">
      <c r="A8">
        <v>4</v>
      </c>
      <c r="C8">
        <v>2</v>
      </c>
      <c r="D8" t="s">
        <v>26</v>
      </c>
      <c r="E8" t="str">
        <f>VLOOKUP(D8,Ploegen!$J$21:$K$42,2,FALSE)</f>
        <v>KSV Kortrijk</v>
      </c>
      <c r="F8" s="4" t="s">
        <v>10</v>
      </c>
      <c r="G8" t="s">
        <v>22</v>
      </c>
      <c r="H8" t="str">
        <f>VLOOKUP(G8,Ploegen!$J$21:$K$42,2,FALSE)</f>
        <v>FCE Kuurne</v>
      </c>
      <c r="K8" s="4" t="s">
        <v>10</v>
      </c>
    </row>
    <row r="9" spans="1:18" x14ac:dyDescent="0.25">
      <c r="A9">
        <v>5</v>
      </c>
      <c r="B9" s="5">
        <v>0.37500000000000006</v>
      </c>
      <c r="C9">
        <v>1</v>
      </c>
      <c r="D9" t="s">
        <v>15</v>
      </c>
      <c r="E9" t="str">
        <f>VLOOKUP(D9,Ploegen!$J$21:$K$42,2,FALSE)</f>
        <v>KRC Harelbeke A</v>
      </c>
      <c r="F9" s="4" t="s">
        <v>10</v>
      </c>
      <c r="G9" t="s">
        <v>11</v>
      </c>
      <c r="H9" t="str">
        <f>VLOOKUP(G9,Ploegen!$J$21:$K$42,2,FALSE)</f>
        <v>OG Stasegem</v>
      </c>
      <c r="K9" s="4" t="s">
        <v>10</v>
      </c>
    </row>
    <row r="10" spans="1:18" x14ac:dyDescent="0.25">
      <c r="A10">
        <v>6</v>
      </c>
      <c r="C10">
        <v>2</v>
      </c>
      <c r="D10" t="s">
        <v>17</v>
      </c>
      <c r="E10" t="str">
        <f>VLOOKUP(D10,Ploegen!$J$21:$K$42,2,FALSE)</f>
        <v>KdNS Heule B</v>
      </c>
      <c r="F10" s="4" t="s">
        <v>10</v>
      </c>
      <c r="G10" t="s">
        <v>13</v>
      </c>
      <c r="H10" t="str">
        <f>VLOOKUP(G10,Ploegen!$J$21:$K$42,2,FALSE)</f>
        <v>Jong Vijve</v>
      </c>
      <c r="K10" s="4" t="s">
        <v>10</v>
      </c>
    </row>
    <row r="11" spans="1:18" x14ac:dyDescent="0.25">
      <c r="A11">
        <v>7</v>
      </c>
      <c r="B11" s="5">
        <v>0.38541666666666674</v>
      </c>
      <c r="C11">
        <v>1</v>
      </c>
      <c r="D11" t="s">
        <v>16</v>
      </c>
      <c r="E11" t="str">
        <f>VLOOKUP(D11,Ploegen!$J$21:$K$42,2,FALSE)</f>
        <v>KSK Beveren-Leie</v>
      </c>
      <c r="F11" s="4" t="s">
        <v>10</v>
      </c>
      <c r="G11" t="s">
        <v>12</v>
      </c>
      <c r="H11" t="str">
        <f>VLOOKUP(G11,Ploegen!$J$21:$K$42,2,FALSE)</f>
        <v>KFC Mandel United</v>
      </c>
      <c r="K11" s="4" t="s">
        <v>10</v>
      </c>
    </row>
    <row r="12" spans="1:18" x14ac:dyDescent="0.25">
      <c r="A12">
        <v>8</v>
      </c>
      <c r="C12">
        <v>2</v>
      </c>
      <c r="D12" t="s">
        <v>18</v>
      </c>
      <c r="E12" t="str">
        <f>VLOOKUP(D12,Ploegen!$J$21:$K$42,2,FALSE)</f>
        <v>KFC Lendelede</v>
      </c>
      <c r="F12" s="4" t="s">
        <v>10</v>
      </c>
      <c r="G12" t="s">
        <v>14</v>
      </c>
      <c r="H12" t="str">
        <f>VLOOKUP(G12,Ploegen!$J$21:$K$42,2,FALSE)</f>
        <v>FCE Wervik</v>
      </c>
      <c r="K12" s="4" t="s">
        <v>10</v>
      </c>
      <c r="O12" s="2"/>
      <c r="R12" s="3"/>
    </row>
    <row r="13" spans="1:18" x14ac:dyDescent="0.25">
      <c r="A13">
        <v>9</v>
      </c>
      <c r="B13" s="5">
        <v>0.39583333333333343</v>
      </c>
      <c r="C13">
        <v>1</v>
      </c>
      <c r="D13" t="s">
        <v>23</v>
      </c>
      <c r="E13" t="str">
        <f>VLOOKUP(D13,Ploegen!$J$21:$K$42,2,FALSE)</f>
        <v>KdNS Heule A</v>
      </c>
      <c r="F13" s="4" t="s">
        <v>10</v>
      </c>
      <c r="G13" t="s">
        <v>15</v>
      </c>
      <c r="H13" t="str">
        <f>VLOOKUP(G13,Ploegen!$J$21:$K$42,2,FALSE)</f>
        <v>KRC Harelbeke A</v>
      </c>
      <c r="K13" s="4" t="s">
        <v>10</v>
      </c>
      <c r="O13" s="2"/>
      <c r="R13" s="3"/>
    </row>
    <row r="14" spans="1:18" x14ac:dyDescent="0.25">
      <c r="A14">
        <v>10</v>
      </c>
      <c r="C14">
        <v>2</v>
      </c>
      <c r="D14" t="s">
        <v>25</v>
      </c>
      <c r="E14" t="str">
        <f>VLOOKUP(D14,Ploegen!$J$21:$K$42,2,FALSE)</f>
        <v>KVC Ardooie</v>
      </c>
      <c r="F14" s="4" t="s">
        <v>10</v>
      </c>
      <c r="G14" t="s">
        <v>17</v>
      </c>
      <c r="H14" t="str">
        <f>VLOOKUP(G14,Ploegen!$J$21:$K$42,2,FALSE)</f>
        <v>KdNS Heule B</v>
      </c>
      <c r="K14" s="4" t="s">
        <v>10</v>
      </c>
      <c r="O14" s="2"/>
      <c r="R14" s="3"/>
    </row>
    <row r="15" spans="1:18" x14ac:dyDescent="0.25">
      <c r="A15">
        <v>11</v>
      </c>
      <c r="B15" s="5">
        <v>0.40625000000000011</v>
      </c>
      <c r="C15">
        <v>1</v>
      </c>
      <c r="D15" t="s">
        <v>24</v>
      </c>
      <c r="E15" t="str">
        <f>VLOOKUP(D15,Ploegen!$J$21:$K$42,2,FALSE)</f>
        <v>Emelgem-Kachtem</v>
      </c>
      <c r="F15" s="4" t="s">
        <v>10</v>
      </c>
      <c r="G15" t="s">
        <v>16</v>
      </c>
      <c r="H15" t="str">
        <f>VLOOKUP(G15,Ploegen!$J$21:$K$42,2,FALSE)</f>
        <v>KSK Beveren-Leie</v>
      </c>
      <c r="K15" s="4" t="s">
        <v>10</v>
      </c>
    </row>
    <row r="16" spans="1:18" x14ac:dyDescent="0.25">
      <c r="A16">
        <v>12</v>
      </c>
      <c r="C16">
        <v>2</v>
      </c>
      <c r="D16" t="s">
        <v>26</v>
      </c>
      <c r="E16" t="str">
        <f>VLOOKUP(D16,Ploegen!$J$21:$K$42,2,FALSE)</f>
        <v>KSV Kortrijk</v>
      </c>
      <c r="F16" s="4" t="s">
        <v>10</v>
      </c>
      <c r="G16" t="s">
        <v>18</v>
      </c>
      <c r="H16" t="str">
        <f>VLOOKUP(G16,Ploegen!$J$21:$K$42,2,FALSE)</f>
        <v>KFC Lendelede</v>
      </c>
      <c r="K16" s="4" t="s">
        <v>10</v>
      </c>
    </row>
    <row r="17" spans="1:11" x14ac:dyDescent="0.25">
      <c r="A17">
        <v>13</v>
      </c>
      <c r="B17" s="5">
        <v>0.4166666666666668</v>
      </c>
      <c r="C17">
        <v>1</v>
      </c>
      <c r="D17" t="s">
        <v>19</v>
      </c>
      <c r="E17" t="str">
        <f>VLOOKUP(D17,Ploegen!$J$21:$K$42,2,FALSE)</f>
        <v>KSV Moorsele</v>
      </c>
      <c r="F17" s="4" t="s">
        <v>10</v>
      </c>
      <c r="G17" t="s">
        <v>11</v>
      </c>
      <c r="H17" t="str">
        <f>VLOOKUP(G17,Ploegen!$J$21:$K$42,2,FALSE)</f>
        <v>OG Stasegem</v>
      </c>
      <c r="K17" s="4" t="s">
        <v>10</v>
      </c>
    </row>
    <row r="18" spans="1:11" x14ac:dyDescent="0.25">
      <c r="A18">
        <v>14</v>
      </c>
      <c r="C18">
        <v>2</v>
      </c>
      <c r="D18" t="s">
        <v>21</v>
      </c>
      <c r="E18" t="str">
        <f>VLOOKUP(D18,Ploegen!$J$21:$K$42,2,FALSE)</f>
        <v>KRC Harelbeke B</v>
      </c>
      <c r="F18" s="4" t="s">
        <v>10</v>
      </c>
      <c r="G18" t="s">
        <v>13</v>
      </c>
      <c r="H18" t="str">
        <f>VLOOKUP(G18,Ploegen!$J$21:$K$42,2,FALSE)</f>
        <v>Jong Vijve</v>
      </c>
      <c r="K18" s="4" t="s">
        <v>10</v>
      </c>
    </row>
    <row r="19" spans="1:11" x14ac:dyDescent="0.25">
      <c r="A19">
        <v>15</v>
      </c>
      <c r="B19" s="5">
        <v>0.42708333333333348</v>
      </c>
      <c r="C19">
        <v>1</v>
      </c>
      <c r="D19" t="s">
        <v>20</v>
      </c>
      <c r="E19" t="str">
        <f>VLOOKUP(D19,Ploegen!$J$21:$K$42,2,FALSE)</f>
        <v>GD Ingooigem</v>
      </c>
      <c r="F19" s="4" t="s">
        <v>10</v>
      </c>
      <c r="G19" t="s">
        <v>12</v>
      </c>
      <c r="H19" t="str">
        <f>VLOOKUP(G19,Ploegen!$J$21:$K$42,2,FALSE)</f>
        <v>KFC Mandel United</v>
      </c>
      <c r="K19" s="4" t="s">
        <v>10</v>
      </c>
    </row>
    <row r="20" spans="1:11" x14ac:dyDescent="0.25">
      <c r="A20">
        <v>16</v>
      </c>
      <c r="C20">
        <v>2</v>
      </c>
      <c r="D20" t="s">
        <v>22</v>
      </c>
      <c r="E20" t="str">
        <f>VLOOKUP(D20,Ploegen!$J$21:$K$42,2,FALSE)</f>
        <v>FCE Kuurne</v>
      </c>
      <c r="F20" s="4" t="s">
        <v>10</v>
      </c>
      <c r="G20" t="s">
        <v>14</v>
      </c>
      <c r="H20" t="str">
        <f>VLOOKUP(G20,Ploegen!$J$21:$K$42,2,FALSE)</f>
        <v>FCE Wervik</v>
      </c>
      <c r="K20" s="4" t="s">
        <v>10</v>
      </c>
    </row>
    <row r="21" spans="1:11" x14ac:dyDescent="0.25">
      <c r="A21">
        <v>17</v>
      </c>
      <c r="B21" s="5">
        <v>0.43750000000000017</v>
      </c>
      <c r="C21">
        <v>1</v>
      </c>
      <c r="D21" t="s">
        <v>23</v>
      </c>
      <c r="E21" t="str">
        <f>VLOOKUP(D21,Ploegen!$J$21:$K$42,2,FALSE)</f>
        <v>KdNS Heule A</v>
      </c>
      <c r="F21" s="4" t="s">
        <v>10</v>
      </c>
      <c r="G21" t="s">
        <v>11</v>
      </c>
      <c r="H21" t="str">
        <f>VLOOKUP(G21,Ploegen!$J$21:$K$42,2,FALSE)</f>
        <v>OG Stasegem</v>
      </c>
      <c r="K21" s="4" t="s">
        <v>10</v>
      </c>
    </row>
    <row r="22" spans="1:11" x14ac:dyDescent="0.25">
      <c r="A22">
        <v>18</v>
      </c>
      <c r="C22">
        <v>2</v>
      </c>
      <c r="D22" t="s">
        <v>25</v>
      </c>
      <c r="E22" t="str">
        <f>VLOOKUP(D22,Ploegen!$J$21:$K$42,2,FALSE)</f>
        <v>KVC Ardooie</v>
      </c>
      <c r="F22" s="4" t="s">
        <v>10</v>
      </c>
      <c r="G22" t="s">
        <v>13</v>
      </c>
      <c r="H22" t="str">
        <f>VLOOKUP(G22,Ploegen!$J$21:$K$42,2,FALSE)</f>
        <v>Jong Vijve</v>
      </c>
      <c r="K22" s="4" t="s">
        <v>10</v>
      </c>
    </row>
    <row r="23" spans="1:11" x14ac:dyDescent="0.25">
      <c r="A23">
        <v>19</v>
      </c>
      <c r="B23" s="5">
        <v>0.44791666666666685</v>
      </c>
      <c r="C23">
        <v>1</v>
      </c>
      <c r="D23" t="s">
        <v>24</v>
      </c>
      <c r="E23" t="str">
        <f>VLOOKUP(D23,Ploegen!$J$21:$K$42,2,FALSE)</f>
        <v>Emelgem-Kachtem</v>
      </c>
      <c r="F23" s="4" t="s">
        <v>10</v>
      </c>
      <c r="G23" t="s">
        <v>12</v>
      </c>
      <c r="H23" t="str">
        <f>VLOOKUP(G23,Ploegen!$J$21:$K$42,2,FALSE)</f>
        <v>KFC Mandel United</v>
      </c>
      <c r="K23" s="4" t="s">
        <v>10</v>
      </c>
    </row>
    <row r="24" spans="1:11" x14ac:dyDescent="0.25">
      <c r="A24">
        <v>20</v>
      </c>
      <c r="C24">
        <v>2</v>
      </c>
      <c r="D24" t="s">
        <v>26</v>
      </c>
      <c r="E24" t="str">
        <f>VLOOKUP(D24,Ploegen!$J$21:$K$42,2,FALSE)</f>
        <v>KSV Kortrijk</v>
      </c>
      <c r="F24" s="4" t="s">
        <v>10</v>
      </c>
      <c r="G24" t="s">
        <v>14</v>
      </c>
      <c r="H24" t="str">
        <f>VLOOKUP(G24,Ploegen!$J$21:$K$42,2,FALSE)</f>
        <v>FCE Wervik</v>
      </c>
      <c r="K24" s="4" t="s">
        <v>10</v>
      </c>
    </row>
    <row r="25" spans="1:11" x14ac:dyDescent="0.25">
      <c r="A25">
        <v>21</v>
      </c>
      <c r="B25" s="5">
        <v>0.45833333333333354</v>
      </c>
      <c r="C25">
        <v>1</v>
      </c>
      <c r="D25" t="s">
        <v>19</v>
      </c>
      <c r="E25" t="str">
        <f>VLOOKUP(D25,Ploegen!$J$21:$K$42,2,FALSE)</f>
        <v>KSV Moorsele</v>
      </c>
      <c r="F25" s="4" t="s">
        <v>10</v>
      </c>
      <c r="G25" t="s">
        <v>15</v>
      </c>
      <c r="H25" t="str">
        <f>VLOOKUP(G25,Ploegen!$J$21:$K$42,2,FALSE)</f>
        <v>KRC Harelbeke A</v>
      </c>
      <c r="K25" s="4" t="s">
        <v>10</v>
      </c>
    </row>
    <row r="26" spans="1:11" x14ac:dyDescent="0.25">
      <c r="A26">
        <v>22</v>
      </c>
      <c r="C26">
        <v>2</v>
      </c>
      <c r="D26" t="s">
        <v>21</v>
      </c>
      <c r="E26" t="str">
        <f>VLOOKUP(D26,Ploegen!$J$21:$K$42,2,FALSE)</f>
        <v>KRC Harelbeke B</v>
      </c>
      <c r="F26" s="4" t="s">
        <v>10</v>
      </c>
      <c r="G26" t="s">
        <v>17</v>
      </c>
      <c r="H26" t="str">
        <f>VLOOKUP(G26,Ploegen!$J$21:$K$42,2,FALSE)</f>
        <v>KdNS Heule B</v>
      </c>
      <c r="K26" s="4" t="s">
        <v>10</v>
      </c>
    </row>
    <row r="27" spans="1:11" x14ac:dyDescent="0.25">
      <c r="A27">
        <v>23</v>
      </c>
      <c r="B27" s="5">
        <v>0.46875000000000022</v>
      </c>
      <c r="C27">
        <v>1</v>
      </c>
      <c r="D27" t="s">
        <v>20</v>
      </c>
      <c r="E27" t="str">
        <f>VLOOKUP(D27,Ploegen!$J$21:$K$42,2,FALSE)</f>
        <v>GD Ingooigem</v>
      </c>
      <c r="F27" s="4" t="s">
        <v>10</v>
      </c>
      <c r="G27" t="s">
        <v>16</v>
      </c>
      <c r="H27" t="str">
        <f>VLOOKUP(G27,Ploegen!$J$21:$K$42,2,FALSE)</f>
        <v>KSK Beveren-Leie</v>
      </c>
      <c r="K27" s="4" t="s">
        <v>10</v>
      </c>
    </row>
    <row r="28" spans="1:11" x14ac:dyDescent="0.25">
      <c r="A28">
        <v>24</v>
      </c>
      <c r="C28">
        <v>2</v>
      </c>
      <c r="D28" t="s">
        <v>22</v>
      </c>
      <c r="E28" t="str">
        <f>VLOOKUP(D28,Ploegen!$J$21:$K$42,2,FALSE)</f>
        <v>FCE Kuurne</v>
      </c>
      <c r="F28" s="4" t="s">
        <v>10</v>
      </c>
      <c r="G28" t="s">
        <v>18</v>
      </c>
      <c r="H28" t="str">
        <f>VLOOKUP(G28,Ploegen!$J$21:$K$42,2,FALSE)</f>
        <v>KFC Lendelede</v>
      </c>
      <c r="K28" s="4" t="s">
        <v>10</v>
      </c>
    </row>
    <row r="30" spans="1:11" x14ac:dyDescent="0.25">
      <c r="A30">
        <v>25</v>
      </c>
      <c r="B30" s="5">
        <v>0.52083333333333337</v>
      </c>
      <c r="C30">
        <v>1</v>
      </c>
      <c r="D30" s="3"/>
      <c r="E30" s="3" t="s">
        <v>55</v>
      </c>
      <c r="F30" s="4" t="s">
        <v>10</v>
      </c>
      <c r="G30" s="3"/>
      <c r="H30" s="3" t="s">
        <v>56</v>
      </c>
      <c r="K30" s="4" t="s">
        <v>10</v>
      </c>
    </row>
    <row r="31" spans="1:11" x14ac:dyDescent="0.25">
      <c r="A31">
        <v>26</v>
      </c>
      <c r="B31" s="5">
        <f t="shared" ref="B31:B38" si="0">B30+"0:15"</f>
        <v>0.53125</v>
      </c>
      <c r="C31">
        <v>1</v>
      </c>
      <c r="D31" s="3"/>
      <c r="E31" s="3" t="s">
        <v>57</v>
      </c>
      <c r="F31" s="4" t="s">
        <v>10</v>
      </c>
      <c r="G31" s="3"/>
      <c r="H31" s="3" t="s">
        <v>58</v>
      </c>
      <c r="K31" s="4" t="s">
        <v>10</v>
      </c>
    </row>
    <row r="32" spans="1:11" x14ac:dyDescent="0.25">
      <c r="A32">
        <v>27</v>
      </c>
      <c r="B32" s="5">
        <f t="shared" si="0"/>
        <v>0.54166666666666663</v>
      </c>
      <c r="C32">
        <v>1</v>
      </c>
      <c r="D32" s="3"/>
      <c r="E32" s="3" t="s">
        <v>59</v>
      </c>
      <c r="F32" s="4" t="s">
        <v>10</v>
      </c>
      <c r="G32" s="3"/>
      <c r="H32" s="3" t="s">
        <v>61</v>
      </c>
      <c r="K32" s="4" t="s">
        <v>10</v>
      </c>
    </row>
    <row r="33" spans="1:11" x14ac:dyDescent="0.25">
      <c r="A33">
        <v>28</v>
      </c>
      <c r="B33" s="5">
        <f t="shared" si="0"/>
        <v>0.55208333333333326</v>
      </c>
      <c r="C33">
        <v>1</v>
      </c>
      <c r="D33" s="3"/>
      <c r="E33" s="3" t="s">
        <v>60</v>
      </c>
      <c r="F33" s="4" t="s">
        <v>10</v>
      </c>
      <c r="G33" s="3"/>
      <c r="H33" s="3" t="s">
        <v>62</v>
      </c>
      <c r="K33" s="4" t="s">
        <v>10</v>
      </c>
    </row>
    <row r="34" spans="1:11" x14ac:dyDescent="0.25">
      <c r="D34" s="3"/>
      <c r="E34" s="3"/>
      <c r="G34" s="3"/>
      <c r="H34" s="3"/>
    </row>
    <row r="35" spans="1:11" x14ac:dyDescent="0.25">
      <c r="A35">
        <v>29</v>
      </c>
      <c r="B35" s="5">
        <f>B33+"0:15"</f>
        <v>0.56249999999999989</v>
      </c>
      <c r="C35">
        <v>1</v>
      </c>
      <c r="D35" s="3"/>
      <c r="E35" s="3" t="s">
        <v>27</v>
      </c>
      <c r="F35" s="4" t="s">
        <v>10</v>
      </c>
      <c r="G35" s="3"/>
      <c r="H35" s="3" t="s">
        <v>28</v>
      </c>
      <c r="K35" s="4" t="s">
        <v>10</v>
      </c>
    </row>
    <row r="36" spans="1:11" x14ac:dyDescent="0.25">
      <c r="A36">
        <v>30</v>
      </c>
      <c r="B36" s="5">
        <f t="shared" si="0"/>
        <v>0.57291666666666652</v>
      </c>
      <c r="C36">
        <v>1</v>
      </c>
      <c r="D36" s="3"/>
      <c r="E36" s="3" t="s">
        <v>29</v>
      </c>
      <c r="F36" s="4" t="s">
        <v>10</v>
      </c>
      <c r="G36" s="3"/>
      <c r="H36" s="3" t="s">
        <v>30</v>
      </c>
      <c r="K36" s="4" t="s">
        <v>10</v>
      </c>
    </row>
    <row r="37" spans="1:11" x14ac:dyDescent="0.25">
      <c r="A37">
        <v>31</v>
      </c>
      <c r="B37" s="5">
        <f t="shared" si="0"/>
        <v>0.58333333333333315</v>
      </c>
      <c r="C37">
        <v>1</v>
      </c>
      <c r="D37" s="3"/>
      <c r="E37" s="3" t="s">
        <v>31</v>
      </c>
      <c r="F37" s="4" t="s">
        <v>10</v>
      </c>
      <c r="G37" s="3"/>
      <c r="H37" s="3" t="s">
        <v>32</v>
      </c>
      <c r="K37" s="4" t="s">
        <v>10</v>
      </c>
    </row>
    <row r="38" spans="1:11" x14ac:dyDescent="0.25">
      <c r="A38">
        <v>32</v>
      </c>
      <c r="B38" s="5">
        <f t="shared" si="0"/>
        <v>0.59374999999999978</v>
      </c>
      <c r="C38">
        <v>1</v>
      </c>
      <c r="D38" s="3"/>
      <c r="E38" s="3" t="s">
        <v>33</v>
      </c>
      <c r="F38" s="4" t="s">
        <v>10</v>
      </c>
      <c r="G38" s="3"/>
      <c r="H38" s="3" t="s">
        <v>34</v>
      </c>
      <c r="K38" s="4" t="s">
        <v>10</v>
      </c>
    </row>
  </sheetData>
  <mergeCells count="2">
    <mergeCell ref="G4:H4"/>
    <mergeCell ref="D4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Ploegen</vt:lpstr>
      <vt:lpstr>U7</vt:lpstr>
      <vt:lpstr>U8</vt:lpstr>
      <vt:lpstr>U9</vt:lpstr>
      <vt:lpstr>U10</vt:lpstr>
    </vt:vector>
  </TitlesOfParts>
  <Company>FOD Financiën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LAMMERTYN JURGEN E.</dc:creator>
  <cp:lastModifiedBy>Nico Persyn</cp:lastModifiedBy>
  <cp:lastPrinted>2017-11-27T12:22:38Z</cp:lastPrinted>
  <dcterms:created xsi:type="dcterms:W3CDTF">2017-11-24T11:46:38Z</dcterms:created>
  <dcterms:modified xsi:type="dcterms:W3CDTF">2017-12-07T14:20:48Z</dcterms:modified>
</cp:coreProperties>
</file>