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10005"/>
  </bookViews>
  <sheets>
    <sheet name="reisonkosten" sheetId="1" r:id="rId1"/>
    <sheet name="Grafiek" sheetId="3" r:id="rId2"/>
    <sheet name="prijzenlijst" sheetId="2" r:id="rId3"/>
  </sheets>
  <calcPr calcId="145621"/>
</workbook>
</file>

<file path=xl/calcChain.xml><?xml version="1.0" encoding="utf-8"?>
<calcChain xmlns="http://schemas.openxmlformats.org/spreadsheetml/2006/main">
  <c r="B5" i="1" l="1"/>
  <c r="F9" i="3" l="1"/>
  <c r="F8" i="3"/>
  <c r="F7" i="3"/>
  <c r="F6" i="3"/>
  <c r="F5" i="3"/>
  <c r="F4" i="3"/>
  <c r="E7" i="2"/>
  <c r="G7" i="2" s="1"/>
  <c r="E6" i="2"/>
  <c r="G6" i="2" s="1"/>
  <c r="E18" i="1"/>
  <c r="E19" i="1"/>
  <c r="G19" i="1" s="1"/>
  <c r="E20" i="1"/>
  <c r="G20" i="1" s="1"/>
  <c r="D35" i="1" s="1"/>
  <c r="E21" i="1"/>
  <c r="G21" i="1" s="1"/>
  <c r="D36" i="1" s="1"/>
  <c r="E22" i="1"/>
  <c r="G22" i="1" s="1"/>
  <c r="D37" i="1" s="1"/>
  <c r="E23" i="1"/>
  <c r="G23" i="1" s="1"/>
  <c r="D38" i="1" s="1"/>
  <c r="B7" i="1"/>
  <c r="G18" i="1" l="1"/>
  <c r="D34" i="1"/>
  <c r="I24" i="1" l="1"/>
  <c r="H24" i="1"/>
  <c r="D33" i="1"/>
</calcChain>
</file>

<file path=xl/sharedStrings.xml><?xml version="1.0" encoding="utf-8"?>
<sst xmlns="http://schemas.openxmlformats.org/spreadsheetml/2006/main" count="61" uniqueCount="38">
  <si>
    <t>De reisonkosten</t>
  </si>
  <si>
    <t>Hoe lang nog voor vertrek?</t>
  </si>
  <si>
    <t>Datum (nu)</t>
  </si>
  <si>
    <t>Vertrekdatum</t>
  </si>
  <si>
    <t>Vergelijking prijzen</t>
  </si>
  <si>
    <t>Totaal</t>
  </si>
  <si>
    <t>Corendon</t>
  </si>
  <si>
    <t>Hotel</t>
  </si>
  <si>
    <t>Makepetrol</t>
  </si>
  <si>
    <t>(halfpension)</t>
  </si>
  <si>
    <t>Metropol</t>
  </si>
  <si>
    <t>Beograd</t>
  </si>
  <si>
    <t xml:space="preserve">bronnen: </t>
  </si>
  <si>
    <t>http://www.corendon.be/vakanties/macedonie</t>
  </si>
  <si>
    <t>Millenium Palace </t>
  </si>
  <si>
    <t>Jetair</t>
  </si>
  <si>
    <t>Operator</t>
  </si>
  <si>
    <t>Prijs vlucht&amp;hotel</t>
  </si>
  <si>
    <t>Granit</t>
  </si>
  <si>
    <t>Totaal (in euro)</t>
  </si>
  <si>
    <t>Tryp Port Cambrills</t>
  </si>
  <si>
    <t>http://www.jetair.be/vliegvakanties/Macedonie/zomer/</t>
  </si>
  <si>
    <t>Vergelijking prijzen (met onkosten erbij!)</t>
  </si>
  <si>
    <t>gem. onkosten/dag</t>
  </si>
  <si>
    <t>Totaal!</t>
  </si>
  <si>
    <t xml:space="preserve">Millenium Palace </t>
  </si>
  <si>
    <t>Som</t>
  </si>
  <si>
    <t>Korting</t>
  </si>
  <si>
    <t>Grafiek</t>
  </si>
  <si>
    <t>Supplement</t>
  </si>
  <si>
    <t>Onkosten/dag</t>
  </si>
  <si>
    <t>Goedkoopste en duurste reisformule</t>
  </si>
  <si>
    <r>
      <t xml:space="preserve">Prijs </t>
    </r>
    <r>
      <rPr>
        <sz val="9"/>
        <rFont val="Calibri"/>
        <family val="2"/>
        <scheme val="minor"/>
      </rPr>
      <t>(korting al afgetrokken)</t>
    </r>
  </si>
  <si>
    <r>
      <t xml:space="preserve">(het duurste staat in het </t>
    </r>
    <r>
      <rPr>
        <sz val="11"/>
        <color theme="9" tint="-0.249977111117893"/>
        <rFont val="Calibri"/>
        <family val="2"/>
        <scheme val="minor"/>
      </rPr>
      <t>oranje</t>
    </r>
    <r>
      <rPr>
        <sz val="11"/>
        <color theme="1"/>
        <rFont val="Calibri"/>
        <family val="2"/>
        <scheme val="minor"/>
      </rPr>
      <t xml:space="preserve">)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hierbij ook de minste korting!</t>
    </r>
  </si>
  <si>
    <t>Maximum</t>
  </si>
  <si>
    <t>Minimum</t>
  </si>
  <si>
    <t>(zie tabblad 'reisonkosten')</t>
  </si>
  <si>
    <r>
      <rPr>
        <sz val="11"/>
        <color theme="9"/>
        <rFont val="Wingdings"/>
        <charset val="2"/>
      </rPr>
      <t>ð</t>
    </r>
    <r>
      <rPr>
        <sz val="11"/>
        <color theme="9"/>
        <rFont val="Calibri"/>
        <family val="2"/>
      </rPr>
      <t xml:space="preserve"> </t>
    </r>
    <r>
      <rPr>
        <sz val="11"/>
        <color theme="9"/>
        <rFont val="Calibri"/>
        <family val="2"/>
        <scheme val="minor"/>
      </rPr>
      <t>nog zoveel dagen 'to go'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</si>
</sst>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_ [$€-813]\ * #,##0.00_ ;_ [$€-813]\ * \-#,##0.00_ ;_ [$€-813]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9"/>
      <name val="Wingdings"/>
      <charset val="2"/>
    </font>
    <font>
      <sz val="11"/>
      <color theme="9"/>
      <name val="Calibri"/>
      <family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Alignment="1"/>
    <xf numFmtId="0" fontId="8" fillId="0" borderId="0" xfId="0" applyFont="1" applyAlignment="1">
      <alignment horizontal="center"/>
    </xf>
    <xf numFmtId="0" fontId="0" fillId="0" borderId="11" xfId="0" applyBorder="1"/>
    <xf numFmtId="0" fontId="2" fillId="0" borderId="0" xfId="0" applyFont="1" applyBorder="1" applyAlignment="1"/>
    <xf numFmtId="0" fontId="0" fillId="0" borderId="0" xfId="0" applyBorder="1" applyAlignment="1"/>
    <xf numFmtId="44" fontId="0" fillId="0" borderId="0" xfId="1" applyFont="1" applyBorder="1" applyAlignment="1"/>
    <xf numFmtId="0" fontId="8" fillId="0" borderId="0" xfId="0" applyFont="1" applyAlignment="1"/>
    <xf numFmtId="0" fontId="6" fillId="0" borderId="0" xfId="0" applyFont="1" applyBorder="1" applyAlignment="1"/>
    <xf numFmtId="44" fontId="0" fillId="0" borderId="0" xfId="1" applyFont="1"/>
    <xf numFmtId="44" fontId="0" fillId="0" borderId="0" xfId="0" applyNumberFormat="1"/>
    <xf numFmtId="0" fontId="2" fillId="0" borderId="0" xfId="0" applyFont="1" applyBorder="1" applyAlignment="1">
      <alignment horizontal="right"/>
    </xf>
    <xf numFmtId="44" fontId="0" fillId="0" borderId="4" xfId="0" applyNumberFormat="1" applyBorder="1"/>
    <xf numFmtId="44" fontId="0" fillId="0" borderId="17" xfId="0" applyNumberFormat="1" applyBorder="1"/>
    <xf numFmtId="44" fontId="0" fillId="0" borderId="3" xfId="0" applyNumberFormat="1" applyBorder="1"/>
    <xf numFmtId="0" fontId="7" fillId="0" borderId="0" xfId="0" applyFont="1" applyAlignment="1"/>
    <xf numFmtId="0" fontId="9" fillId="0" borderId="0" xfId="0" applyFont="1" applyAlignment="1">
      <alignment horizontal="center"/>
    </xf>
    <xf numFmtId="0" fontId="0" fillId="0" borderId="0" xfId="0" applyBorder="1"/>
    <xf numFmtId="0" fontId="10" fillId="0" borderId="0" xfId="0" applyFont="1"/>
    <xf numFmtId="14" fontId="0" fillId="0" borderId="14" xfId="0" applyNumberFormat="1" applyBorder="1"/>
    <xf numFmtId="14" fontId="0" fillId="0" borderId="16" xfId="0" applyNumberFormat="1" applyBorder="1"/>
    <xf numFmtId="0" fontId="0" fillId="0" borderId="16" xfId="0" applyBorder="1"/>
    <xf numFmtId="14" fontId="0" fillId="0" borderId="15" xfId="0" applyNumberFormat="1" applyBorder="1"/>
    <xf numFmtId="0" fontId="0" fillId="0" borderId="9" xfId="0" applyBorder="1"/>
    <xf numFmtId="14" fontId="0" fillId="0" borderId="0" xfId="0" applyNumberFormat="1" applyBorder="1"/>
    <xf numFmtId="14" fontId="0" fillId="0" borderId="10" xfId="0" applyNumberFormat="1" applyBorder="1"/>
    <xf numFmtId="0" fontId="4" fillId="0" borderId="18" xfId="0" applyFont="1" applyBorder="1"/>
    <xf numFmtId="0" fontId="0" fillId="0" borderId="23" xfId="0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 applyAlignment="1">
      <alignment horizontal="left"/>
    </xf>
    <xf numFmtId="0" fontId="6" fillId="2" borderId="13" xfId="0" applyFont="1" applyFill="1" applyBorder="1"/>
    <xf numFmtId="164" fontId="0" fillId="4" borderId="1" xfId="1" applyNumberFormat="1" applyFont="1" applyFill="1" applyBorder="1" applyAlignment="1"/>
    <xf numFmtId="164" fontId="0" fillId="4" borderId="1" xfId="1" applyNumberFormat="1" applyFont="1" applyFill="1" applyBorder="1"/>
    <xf numFmtId="0" fontId="0" fillId="5" borderId="5" xfId="0" applyFill="1" applyBorder="1"/>
    <xf numFmtId="0" fontId="0" fillId="5" borderId="1" xfId="0" applyFill="1" applyBorder="1"/>
    <xf numFmtId="164" fontId="0" fillId="5" borderId="1" xfId="1" applyNumberFormat="1" applyFont="1" applyFill="1" applyBorder="1" applyAlignment="1"/>
    <xf numFmtId="164" fontId="0" fillId="5" borderId="1" xfId="1" applyNumberFormat="1" applyFont="1" applyFill="1" applyBorder="1"/>
    <xf numFmtId="44" fontId="0" fillId="5" borderId="1" xfId="1" applyFont="1" applyFill="1" applyBorder="1"/>
    <xf numFmtId="44" fontId="0" fillId="5" borderId="1" xfId="1" applyFont="1" applyFill="1" applyBorder="1" applyAlignment="1">
      <alignment horizontal="right"/>
    </xf>
    <xf numFmtId="164" fontId="0" fillId="5" borderId="1" xfId="1" applyNumberFormat="1" applyFont="1" applyFill="1" applyBorder="1" applyAlignment="1">
      <alignment horizontal="center"/>
    </xf>
    <xf numFmtId="44" fontId="0" fillId="5" borderId="1" xfId="1" applyFont="1" applyFill="1" applyBorder="1" applyAlignment="1">
      <alignment horizontal="center"/>
    </xf>
    <xf numFmtId="0" fontId="0" fillId="3" borderId="0" xfId="0" applyFill="1"/>
    <xf numFmtId="0" fontId="6" fillId="3" borderId="0" xfId="0" applyFont="1" applyFill="1" applyBorder="1" applyAlignment="1"/>
    <xf numFmtId="44" fontId="0" fillId="4" borderId="1" xfId="0" applyNumberFormat="1" applyFill="1" applyBorder="1"/>
    <xf numFmtId="0" fontId="0" fillId="6" borderId="5" xfId="0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1" xfId="0" applyFill="1" applyBorder="1"/>
    <xf numFmtId="164" fontId="0" fillId="6" borderId="1" xfId="1" applyNumberFormat="1" applyFont="1" applyFill="1" applyBorder="1"/>
    <xf numFmtId="44" fontId="3" fillId="6" borderId="2" xfId="1" applyFont="1" applyFill="1" applyBorder="1"/>
    <xf numFmtId="44" fontId="0" fillId="6" borderId="19" xfId="1" applyFont="1" applyFill="1" applyBorder="1" applyAlignment="1">
      <alignment horizontal="right"/>
    </xf>
    <xf numFmtId="164" fontId="3" fillId="6" borderId="1" xfId="1" applyNumberFormat="1" applyFont="1" applyFill="1" applyBorder="1"/>
    <xf numFmtId="164" fontId="3" fillId="6" borderId="1" xfId="1" applyNumberFormat="1" applyFont="1" applyFill="1" applyBorder="1" applyAlignment="1">
      <alignment horizontal="center"/>
    </xf>
    <xf numFmtId="44" fontId="0" fillId="6" borderId="2" xfId="1" applyFont="1" applyFill="1" applyBorder="1" applyAlignment="1">
      <alignment horizontal="center"/>
    </xf>
    <xf numFmtId="44" fontId="3" fillId="6" borderId="19" xfId="1" applyFont="1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0" xfId="0" applyFill="1" applyBorder="1"/>
    <xf numFmtId="0" fontId="6" fillId="7" borderId="6" xfId="0" applyFont="1" applyFill="1" applyBorder="1"/>
    <xf numFmtId="0" fontId="6" fillId="7" borderId="7" xfId="0" applyFont="1" applyFill="1" applyBorder="1"/>
    <xf numFmtId="0" fontId="6" fillId="7" borderId="13" xfId="0" applyFont="1" applyFill="1" applyBorder="1" applyAlignment="1">
      <alignment horizontal="left"/>
    </xf>
    <xf numFmtId="0" fontId="6" fillId="7" borderId="8" xfId="0" applyFont="1" applyFill="1" applyBorder="1"/>
    <xf numFmtId="44" fontId="6" fillId="7" borderId="4" xfId="1" applyFont="1" applyFill="1" applyBorder="1" applyAlignment="1">
      <alignment horizontal="right"/>
    </xf>
    <xf numFmtId="164" fontId="0" fillId="0" borderId="0" xfId="0" applyNumberFormat="1"/>
    <xf numFmtId="0" fontId="0" fillId="0" borderId="0" xfId="0" applyFill="1" applyBorder="1"/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/>
    <xf numFmtId="44" fontId="6" fillId="2" borderId="26" xfId="1" applyFont="1" applyFill="1" applyBorder="1" applyAlignment="1">
      <alignment horizontal="right"/>
    </xf>
    <xf numFmtId="44" fontId="0" fillId="5" borderId="27" xfId="1" applyFont="1" applyFill="1" applyBorder="1" applyAlignment="1">
      <alignment horizontal="center"/>
    </xf>
    <xf numFmtId="44" fontId="16" fillId="5" borderId="25" xfId="1" applyFont="1" applyFill="1" applyBorder="1" applyAlignment="1">
      <alignment horizontal="center"/>
    </xf>
    <xf numFmtId="0" fontId="0" fillId="5" borderId="28" xfId="0" applyFill="1" applyBorder="1"/>
    <xf numFmtId="164" fontId="0" fillId="5" borderId="28" xfId="1" applyNumberFormat="1" applyFont="1" applyFill="1" applyBorder="1"/>
    <xf numFmtId="164" fontId="0" fillId="5" borderId="28" xfId="1" applyNumberFormat="1" applyFont="1" applyFill="1" applyBorder="1" applyAlignment="1">
      <alignment horizontal="center"/>
    </xf>
    <xf numFmtId="44" fontId="0" fillId="5" borderId="28" xfId="1" applyFont="1" applyFill="1" applyBorder="1" applyAlignment="1">
      <alignment horizontal="center"/>
    </xf>
    <xf numFmtId="44" fontId="0" fillId="5" borderId="28" xfId="1" applyFont="1" applyFill="1" applyBorder="1" applyAlignment="1">
      <alignment horizontal="right"/>
    </xf>
    <xf numFmtId="0" fontId="0" fillId="5" borderId="24" xfId="0" applyFill="1" applyBorder="1"/>
    <xf numFmtId="0" fontId="0" fillId="5" borderId="29" xfId="0" applyFill="1" applyBorder="1"/>
    <xf numFmtId="164" fontId="0" fillId="5" borderId="29" xfId="0" applyNumberFormat="1" applyFill="1" applyBorder="1"/>
    <xf numFmtId="164" fontId="0" fillId="5" borderId="29" xfId="0" applyNumberFormat="1" applyFill="1" applyBorder="1" applyAlignment="1">
      <alignment horizontal="center"/>
    </xf>
    <xf numFmtId="44" fontId="0" fillId="5" borderId="29" xfId="0" applyNumberFormat="1" applyFill="1" applyBorder="1" applyAlignment="1">
      <alignment horizontal="center"/>
    </xf>
    <xf numFmtId="44" fontId="0" fillId="5" borderId="25" xfId="0" applyNumberFormat="1" applyFill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44" fontId="0" fillId="4" borderId="24" xfId="1" applyFont="1" applyFill="1" applyBorder="1" applyAlignment="1">
      <alignment horizontal="center"/>
    </xf>
    <xf numFmtId="44" fontId="0" fillId="4" borderId="25" xfId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0" fillId="4" borderId="24" xfId="1" applyNumberFormat="1" applyFont="1" applyFill="1" applyBorder="1" applyAlignment="1">
      <alignment horizontal="center"/>
    </xf>
    <xf numFmtId="164" fontId="0" fillId="4" borderId="25" xfId="1" applyNumberFormat="1" applyFont="1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Verhouding prijzen</a:t>
            </a:r>
          </a:p>
        </c:rich>
      </c:tx>
      <c:layout>
        <c:manualLayout>
          <c:xMode val="edge"/>
          <c:yMode val="edge"/>
          <c:x val="0.30599568884408085"/>
          <c:y val="2.713929467676258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346686238722993"/>
          <c:y val="0.1153782478385879"/>
          <c:w val="0.73196118582795455"/>
          <c:h val="0.64351501379346543"/>
        </c:manualLayout>
      </c:layout>
      <c:bar3DChart>
        <c:barDir val="col"/>
        <c:grouping val="stacked"/>
        <c:varyColors val="0"/>
        <c:ser>
          <c:idx val="0"/>
          <c:order val="0"/>
          <c:tx>
            <c:v>Supplement</c:v>
          </c:tx>
          <c:invertIfNegative val="0"/>
          <c:cat>
            <c:strRef>
              <c:f>(reisonkosten!$A$33,reisonkosten!$A$34,reisonkosten!$A$35,reisonkosten!$A$36,reisonkosten!$A$37,reisonkosten!$A$38)</c:f>
              <c:strCache>
                <c:ptCount val="6"/>
                <c:pt idx="0">
                  <c:v>Makepetrol</c:v>
                </c:pt>
                <c:pt idx="1">
                  <c:v>Metropol</c:v>
                </c:pt>
                <c:pt idx="2">
                  <c:v>Beograd</c:v>
                </c:pt>
                <c:pt idx="3">
                  <c:v>Millenium Palace </c:v>
                </c:pt>
                <c:pt idx="4">
                  <c:v>Granit</c:v>
                </c:pt>
                <c:pt idx="5">
                  <c:v>Tryp Port Cambrills</c:v>
                </c:pt>
              </c:strCache>
            </c:strRef>
          </c:cat>
          <c:val>
            <c:numRef>
              <c:f>Grafiek!$A$4:$A$9</c:f>
              <c:numCache>
                <c:formatCode>_ [$€-813]\ * #,##0.00_ ;_ [$€-813]\ * \-#,##0.00_ ;_ [$€-813]\ * "-"??_ ;_ @_ </c:formatCode>
                <c:ptCount val="6"/>
                <c:pt idx="0">
                  <c:v>65</c:v>
                </c:pt>
                <c:pt idx="1">
                  <c:v>65</c:v>
                </c:pt>
                <c:pt idx="2">
                  <c:v>55</c:v>
                </c:pt>
                <c:pt idx="3">
                  <c:v>58.4</c:v>
                </c:pt>
                <c:pt idx="4">
                  <c:v>71</c:v>
                </c:pt>
                <c:pt idx="5">
                  <c:v>266.45</c:v>
                </c:pt>
              </c:numCache>
            </c:numRef>
          </c:val>
        </c:ser>
        <c:ser>
          <c:idx val="1"/>
          <c:order val="1"/>
          <c:tx>
            <c:v>Prijs hotel&amp;vlucht</c:v>
          </c:tx>
          <c:invertIfNegative val="0"/>
          <c:cat>
            <c:strRef>
              <c:f>(reisonkosten!$A$33,reisonkosten!$A$34,reisonkosten!$A$35,reisonkosten!$A$36,reisonkosten!$A$37,reisonkosten!$A$38)</c:f>
              <c:strCache>
                <c:ptCount val="6"/>
                <c:pt idx="0">
                  <c:v>Makepetrol</c:v>
                </c:pt>
                <c:pt idx="1">
                  <c:v>Metropol</c:v>
                </c:pt>
                <c:pt idx="2">
                  <c:v>Beograd</c:v>
                </c:pt>
                <c:pt idx="3">
                  <c:v>Millenium Palace </c:v>
                </c:pt>
                <c:pt idx="4">
                  <c:v>Granit</c:v>
                </c:pt>
                <c:pt idx="5">
                  <c:v>Tryp Port Cambrills</c:v>
                </c:pt>
              </c:strCache>
            </c:strRef>
          </c:cat>
          <c:val>
            <c:numRef>
              <c:f>Grafiek!$B$4:$B$9</c:f>
              <c:numCache>
                <c:formatCode>_ [$€-813]\ * #,##0.00_ ;_ [$€-813]\ * \-#,##0.00_ ;_ [$€-813]\ * "-"??_ ;_ @_ </c:formatCode>
                <c:ptCount val="6"/>
                <c:pt idx="0">
                  <c:v>558</c:v>
                </c:pt>
                <c:pt idx="1">
                  <c:v>618</c:v>
                </c:pt>
                <c:pt idx="2">
                  <c:v>520</c:v>
                </c:pt>
                <c:pt idx="3" formatCode="_(&quot;€&quot;* #,##0.00_);_(&quot;€&quot;* \(#,##0.00\);_(&quot;€&quot;* &quot;-&quot;??_);_(@_)">
                  <c:v>743.15</c:v>
                </c:pt>
                <c:pt idx="4" formatCode="_(&quot;€&quot;* #,##0.00_);_(&quot;€&quot;* \(#,##0.00\);_(&quot;€&quot;* &quot;-&quot;??_);_(@_)">
                  <c:v>735.85</c:v>
                </c:pt>
                <c:pt idx="5" formatCode="_(&quot;€&quot;* #,##0.00_);_(&quot;€&quot;* \(#,##0.00\);_(&quot;€&quot;* &quot;-&quot;??_);_(@_)">
                  <c:v>875.9</c:v>
                </c:pt>
              </c:numCache>
            </c:numRef>
          </c:val>
        </c:ser>
        <c:ser>
          <c:idx val="2"/>
          <c:order val="2"/>
          <c:tx>
            <c:v>Onkosten</c:v>
          </c:tx>
          <c:invertIfNegative val="0"/>
          <c:cat>
            <c:strRef>
              <c:f>(reisonkosten!$A$33,reisonkosten!$A$34,reisonkosten!$A$35,reisonkosten!$A$36,reisonkosten!$A$37,reisonkosten!$A$38)</c:f>
              <c:strCache>
                <c:ptCount val="6"/>
                <c:pt idx="0">
                  <c:v>Makepetrol</c:v>
                </c:pt>
                <c:pt idx="1">
                  <c:v>Metropol</c:v>
                </c:pt>
                <c:pt idx="2">
                  <c:v>Beograd</c:v>
                </c:pt>
                <c:pt idx="3">
                  <c:v>Millenium Palace </c:v>
                </c:pt>
                <c:pt idx="4">
                  <c:v>Granit</c:v>
                </c:pt>
                <c:pt idx="5">
                  <c:v>Tryp Port Cambrills</c:v>
                </c:pt>
              </c:strCache>
            </c:strRef>
          </c:cat>
          <c:val>
            <c:numRef>
              <c:f>Grafiek!$D$4:$D$9</c:f>
              <c:numCache>
                <c:formatCode>_("€"* #,##0.00_);_("€"* \(#,##0.00\);_("€"* "-"??_);_(@_)</c:formatCode>
                <c:ptCount val="6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8666112"/>
        <c:axId val="28680192"/>
        <c:axId val="0"/>
      </c:bar3DChart>
      <c:catAx>
        <c:axId val="28666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28680192"/>
        <c:crosses val="autoZero"/>
        <c:auto val="1"/>
        <c:lblAlgn val="ctr"/>
        <c:lblOffset val="100"/>
        <c:noMultiLvlLbl val="0"/>
      </c:catAx>
      <c:valAx>
        <c:axId val="28680192"/>
        <c:scaling>
          <c:orientation val="minMax"/>
          <c:max val="1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Prijs</a:t>
                </a:r>
                <a:r>
                  <a:rPr lang="nl-BE" baseline="0"/>
                  <a:t> (euro)</a:t>
                </a:r>
                <a:endParaRPr lang="nl-BE"/>
              </a:p>
            </c:rich>
          </c:tx>
          <c:overlay val="0"/>
        </c:title>
        <c:numFmt formatCode="_ [$€-813]\ * #,##0.00_ ;_ [$€-813]\ * \-#,##0.00_ ;_ [$€-813]\ * &quot;-&quot;??_ ;_ @_ " sourceLinked="1"/>
        <c:majorTickMark val="none"/>
        <c:minorTickMark val="none"/>
        <c:tickLblPos val="nextTo"/>
        <c:crossAx val="28666112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76199</xdr:rowOff>
    </xdr:from>
    <xdr:to>
      <xdr:col>7</xdr:col>
      <xdr:colOff>590550</xdr:colOff>
      <xdr:row>39</xdr:row>
      <xdr:rowOff>133350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7" workbookViewId="0">
      <selection activeCell="G11" sqref="G11"/>
    </sheetView>
  </sheetViews>
  <sheetFormatPr defaultRowHeight="15" x14ac:dyDescent="0.25"/>
  <cols>
    <col min="1" max="1" width="12.140625" customWidth="1"/>
    <col min="2" max="2" width="10" customWidth="1"/>
    <col min="3" max="3" width="13.140625" customWidth="1"/>
    <col min="4" max="4" width="11" customWidth="1"/>
    <col min="5" max="5" width="11.28515625" customWidth="1"/>
    <col min="6" max="6" width="11.5703125" customWidth="1"/>
    <col min="7" max="7" width="14.28515625" customWidth="1"/>
    <col min="8" max="8" width="12.85546875" bestFit="1" customWidth="1"/>
    <col min="9" max="9" width="18.28515625" bestFit="1" customWidth="1"/>
  </cols>
  <sheetData>
    <row r="1" spans="1:9" ht="36" customHeight="1" x14ac:dyDescent="0.55000000000000004">
      <c r="A1" s="92" t="s">
        <v>0</v>
      </c>
      <c r="B1" s="92"/>
      <c r="C1" s="92"/>
      <c r="D1" s="92"/>
      <c r="E1" s="92"/>
      <c r="F1" s="92"/>
    </row>
    <row r="3" spans="1:9" ht="15" customHeight="1" x14ac:dyDescent="0.3">
      <c r="A3" s="88" t="s">
        <v>1</v>
      </c>
      <c r="B3" s="88"/>
      <c r="C3" s="88"/>
      <c r="D3" s="88"/>
      <c r="E3" s="88"/>
      <c r="F3" s="88"/>
    </row>
    <row r="4" spans="1:9" ht="15" customHeight="1" x14ac:dyDescent="0.25"/>
    <row r="5" spans="1:9" ht="15" customHeight="1" x14ac:dyDescent="0.25">
      <c r="A5" s="22" t="s">
        <v>2</v>
      </c>
      <c r="B5" s="23">
        <f ca="1">TODAY()</f>
        <v>41313</v>
      </c>
      <c r="C5" s="24"/>
      <c r="D5" s="25"/>
      <c r="E5" s="1"/>
      <c r="F5" s="1"/>
    </row>
    <row r="6" spans="1:9" ht="15" customHeight="1" x14ac:dyDescent="0.25">
      <c r="A6" s="26" t="s">
        <v>3</v>
      </c>
      <c r="B6" s="27">
        <v>41492</v>
      </c>
      <c r="C6" s="20"/>
      <c r="D6" s="28"/>
      <c r="E6" s="1"/>
      <c r="F6" s="1"/>
    </row>
    <row r="7" spans="1:9" ht="15" customHeight="1" x14ac:dyDescent="0.25">
      <c r="A7" s="6"/>
      <c r="B7" s="29" t="str">
        <f ca="1">IMSUB(B6,B5)</f>
        <v>179</v>
      </c>
      <c r="C7" s="90" t="s">
        <v>37</v>
      </c>
      <c r="D7" s="91"/>
      <c r="E7" s="2"/>
      <c r="F7" s="2"/>
    </row>
    <row r="8" spans="1:9" ht="15" customHeight="1" x14ac:dyDescent="0.25"/>
    <row r="9" spans="1:9" ht="15" customHeight="1" x14ac:dyDescent="0.25">
      <c r="A9" s="21"/>
      <c r="B9" s="3"/>
    </row>
    <row r="10" spans="1:9" ht="15" customHeight="1" x14ac:dyDescent="0.25"/>
    <row r="11" spans="1:9" ht="15" customHeight="1" x14ac:dyDescent="0.25"/>
    <row r="13" spans="1:9" ht="15" customHeight="1" x14ac:dyDescent="0.3">
      <c r="A13" s="88" t="s">
        <v>4</v>
      </c>
      <c r="B13" s="88"/>
      <c r="C13" s="88"/>
      <c r="D13" s="88"/>
      <c r="E13" s="88"/>
      <c r="F13" s="88"/>
    </row>
    <row r="14" spans="1:9" ht="15" customHeight="1" x14ac:dyDescent="0.3">
      <c r="A14" s="5"/>
      <c r="B14" s="19" t="s">
        <v>9</v>
      </c>
      <c r="C14" s="5"/>
      <c r="D14" s="5"/>
      <c r="E14" s="5"/>
      <c r="F14" s="5"/>
    </row>
    <row r="15" spans="1:9" ht="15.75" customHeight="1" thickBot="1" x14ac:dyDescent="0.3"/>
    <row r="16" spans="1:9" ht="15.75" customHeight="1" thickBot="1" x14ac:dyDescent="0.3">
      <c r="A16" s="31" t="s">
        <v>16</v>
      </c>
      <c r="B16" s="32" t="s">
        <v>7</v>
      </c>
      <c r="C16" s="32" t="s">
        <v>29</v>
      </c>
      <c r="D16" s="32" t="s">
        <v>17</v>
      </c>
      <c r="E16" s="33" t="s">
        <v>26</v>
      </c>
      <c r="F16" s="34" t="s">
        <v>27</v>
      </c>
      <c r="G16" s="73" t="s">
        <v>19</v>
      </c>
      <c r="H16" s="73" t="s">
        <v>34</v>
      </c>
      <c r="I16" s="73" t="s">
        <v>35</v>
      </c>
    </row>
    <row r="17" spans="1:9" ht="15" customHeight="1" x14ac:dyDescent="0.25">
      <c r="A17" s="37"/>
      <c r="B17" s="37"/>
      <c r="C17" s="37"/>
      <c r="D17" s="37"/>
      <c r="E17" s="37"/>
      <c r="F17" s="37"/>
      <c r="G17" s="38"/>
      <c r="H17" s="74"/>
      <c r="I17" s="74"/>
    </row>
    <row r="18" spans="1:9" ht="15" customHeight="1" x14ac:dyDescent="0.25">
      <c r="A18" s="38" t="s">
        <v>6</v>
      </c>
      <c r="B18" s="38" t="s">
        <v>8</v>
      </c>
      <c r="C18" s="39">
        <v>65</v>
      </c>
      <c r="D18" s="40">
        <v>558</v>
      </c>
      <c r="E18" s="41">
        <f t="shared" ref="E18:E23" si="0">SUM(C18,D18)</f>
        <v>623</v>
      </c>
      <c r="F18" s="41">
        <v>0</v>
      </c>
      <c r="G18" s="42">
        <f t="shared" ref="G18:G23" si="1">$E18-$F18</f>
        <v>623</v>
      </c>
      <c r="H18" s="74"/>
      <c r="I18" s="74"/>
    </row>
    <row r="19" spans="1:9" ht="15" customHeight="1" x14ac:dyDescent="0.25">
      <c r="A19" s="38" t="s">
        <v>6</v>
      </c>
      <c r="B19" s="38" t="s">
        <v>10</v>
      </c>
      <c r="C19" s="40">
        <v>65</v>
      </c>
      <c r="D19" s="40">
        <v>618</v>
      </c>
      <c r="E19" s="40">
        <f t="shared" si="0"/>
        <v>683</v>
      </c>
      <c r="F19" s="41">
        <v>0</v>
      </c>
      <c r="G19" s="42">
        <f t="shared" si="1"/>
        <v>683</v>
      </c>
      <c r="H19" s="74"/>
      <c r="I19" s="74"/>
    </row>
    <row r="20" spans="1:9" ht="15" customHeight="1" x14ac:dyDescent="0.25">
      <c r="A20" s="38" t="s">
        <v>6</v>
      </c>
      <c r="B20" s="38" t="s">
        <v>11</v>
      </c>
      <c r="C20" s="40">
        <v>55</v>
      </c>
      <c r="D20" s="40">
        <v>520</v>
      </c>
      <c r="E20" s="40">
        <f t="shared" si="0"/>
        <v>575</v>
      </c>
      <c r="F20" s="41">
        <v>0</v>
      </c>
      <c r="G20" s="42">
        <f t="shared" si="1"/>
        <v>575</v>
      </c>
      <c r="H20" s="74"/>
      <c r="I20" s="74"/>
    </row>
    <row r="21" spans="1:9" ht="15" customHeight="1" x14ac:dyDescent="0.25">
      <c r="A21" s="38" t="s">
        <v>15</v>
      </c>
      <c r="B21" s="38" t="s">
        <v>14</v>
      </c>
      <c r="C21" s="40">
        <v>58.4</v>
      </c>
      <c r="D21" s="40">
        <v>786</v>
      </c>
      <c r="E21" s="40">
        <f t="shared" si="0"/>
        <v>844.4</v>
      </c>
      <c r="F21" s="41">
        <v>42.85</v>
      </c>
      <c r="G21" s="42">
        <f t="shared" si="1"/>
        <v>801.55</v>
      </c>
      <c r="H21" s="74"/>
      <c r="I21" s="74"/>
    </row>
    <row r="22" spans="1:9" ht="15" customHeight="1" x14ac:dyDescent="0.25">
      <c r="A22" s="38" t="s">
        <v>15</v>
      </c>
      <c r="B22" s="38" t="s">
        <v>18</v>
      </c>
      <c r="C22" s="40">
        <v>71</v>
      </c>
      <c r="D22" s="43">
        <v>778</v>
      </c>
      <c r="E22" s="40">
        <f t="shared" si="0"/>
        <v>849</v>
      </c>
      <c r="F22" s="44">
        <v>42.15</v>
      </c>
      <c r="G22" s="42">
        <f t="shared" si="1"/>
        <v>806.85</v>
      </c>
      <c r="H22" s="74"/>
      <c r="I22" s="74"/>
    </row>
    <row r="23" spans="1:9" ht="15" customHeight="1" x14ac:dyDescent="0.25">
      <c r="A23" s="76" t="s">
        <v>15</v>
      </c>
      <c r="B23" s="76" t="s">
        <v>20</v>
      </c>
      <c r="C23" s="77">
        <v>266.45</v>
      </c>
      <c r="D23" s="78">
        <v>1058</v>
      </c>
      <c r="E23" s="77">
        <f t="shared" si="0"/>
        <v>1324.45</v>
      </c>
      <c r="F23" s="79">
        <v>182.1</v>
      </c>
      <c r="G23" s="80">
        <f t="shared" si="1"/>
        <v>1142.3500000000001</v>
      </c>
      <c r="H23" s="74"/>
      <c r="I23" s="74"/>
    </row>
    <row r="24" spans="1:9" ht="15" customHeight="1" x14ac:dyDescent="0.25">
      <c r="A24" s="81"/>
      <c r="B24" s="82"/>
      <c r="C24" s="83"/>
      <c r="D24" s="84"/>
      <c r="E24" s="85"/>
      <c r="F24" s="85"/>
      <c r="G24" s="86"/>
      <c r="H24" s="75">
        <f>MAX(G18:G24)</f>
        <v>1142.3500000000001</v>
      </c>
      <c r="I24" s="75">
        <f>MIN(G18:G23)</f>
        <v>575</v>
      </c>
    </row>
    <row r="25" spans="1:9" ht="15" customHeight="1" x14ac:dyDescent="0.25">
      <c r="A25" s="68"/>
      <c r="B25" s="68"/>
      <c r="C25" s="69"/>
      <c r="D25" s="70"/>
      <c r="E25" s="71"/>
      <c r="F25" s="71"/>
      <c r="G25" s="72"/>
    </row>
    <row r="26" spans="1:9" x14ac:dyDescent="0.25">
      <c r="C26" s="67"/>
      <c r="D26" s="67"/>
      <c r="E26" s="13"/>
      <c r="F26" s="13"/>
      <c r="G26" s="13"/>
    </row>
    <row r="27" spans="1:9" x14ac:dyDescent="0.25">
      <c r="C27" s="67"/>
      <c r="D27" s="67"/>
      <c r="E27" s="13"/>
      <c r="F27" s="13"/>
      <c r="G27" s="13"/>
    </row>
    <row r="29" spans="1:9" ht="18.75" x14ac:dyDescent="0.3">
      <c r="A29" s="88" t="s">
        <v>22</v>
      </c>
      <c r="B29" s="88"/>
      <c r="C29" s="88"/>
      <c r="D29" s="88"/>
      <c r="E29" s="88"/>
      <c r="F29" s="88"/>
    </row>
    <row r="30" spans="1:9" x14ac:dyDescent="0.25">
      <c r="B30" s="8"/>
      <c r="C30" s="8"/>
    </row>
    <row r="31" spans="1:9" x14ac:dyDescent="0.25">
      <c r="A31" s="7" t="s">
        <v>7</v>
      </c>
      <c r="B31" s="89" t="s">
        <v>23</v>
      </c>
      <c r="C31" s="89"/>
      <c r="D31" s="14" t="s">
        <v>24</v>
      </c>
      <c r="E31" s="14"/>
    </row>
    <row r="32" spans="1:9" ht="15" customHeight="1" thickBot="1" x14ac:dyDescent="0.3">
      <c r="A32" s="7"/>
      <c r="B32" s="7"/>
      <c r="C32" s="9"/>
    </row>
    <row r="33" spans="1:15" ht="15" customHeight="1" x14ac:dyDescent="0.25">
      <c r="A33" s="20" t="s">
        <v>8</v>
      </c>
      <c r="C33" s="12">
        <v>70</v>
      </c>
      <c r="D33" s="15">
        <f t="shared" ref="D33:D38" si="2">SUM(G18,$C33)</f>
        <v>693</v>
      </c>
      <c r="E33" s="13"/>
    </row>
    <row r="34" spans="1:15" ht="15" customHeight="1" x14ac:dyDescent="0.25">
      <c r="A34" s="20" t="s">
        <v>10</v>
      </c>
      <c r="C34" s="12">
        <v>70</v>
      </c>
      <c r="D34" s="16">
        <f t="shared" si="2"/>
        <v>753</v>
      </c>
    </row>
    <row r="35" spans="1:15" ht="15" customHeight="1" x14ac:dyDescent="0.25">
      <c r="A35" s="20" t="s">
        <v>11</v>
      </c>
      <c r="C35" s="12">
        <v>70</v>
      </c>
      <c r="D35" s="16">
        <f t="shared" si="2"/>
        <v>645</v>
      </c>
    </row>
    <row r="36" spans="1:15" ht="15" customHeight="1" x14ac:dyDescent="0.25">
      <c r="A36" s="11" t="s">
        <v>25</v>
      </c>
      <c r="C36" s="12">
        <v>70</v>
      </c>
      <c r="D36" s="16">
        <f t="shared" si="2"/>
        <v>871.55</v>
      </c>
    </row>
    <row r="37" spans="1:15" ht="15" customHeight="1" x14ac:dyDescent="0.25">
      <c r="A37" s="11" t="s">
        <v>18</v>
      </c>
      <c r="C37" s="12">
        <v>70</v>
      </c>
      <c r="D37" s="16">
        <f t="shared" si="2"/>
        <v>876.85</v>
      </c>
    </row>
    <row r="38" spans="1:15" ht="15" customHeight="1" thickBot="1" x14ac:dyDescent="0.3">
      <c r="A38" s="11" t="s">
        <v>20</v>
      </c>
      <c r="C38" s="12">
        <v>70</v>
      </c>
      <c r="D38" s="17">
        <f t="shared" si="2"/>
        <v>1212.3500000000001</v>
      </c>
    </row>
    <row r="39" spans="1:15" ht="15" customHeight="1" x14ac:dyDescent="0.25">
      <c r="A39" s="11"/>
    </row>
    <row r="40" spans="1:15" ht="15" customHeight="1" x14ac:dyDescent="0.25">
      <c r="A40" s="7"/>
      <c r="B40" s="7"/>
      <c r="C40" s="9"/>
    </row>
    <row r="41" spans="1:15" ht="15" customHeight="1" x14ac:dyDescent="0.3">
      <c r="A41" s="10" t="s">
        <v>12</v>
      </c>
      <c r="B41" s="9"/>
      <c r="C41" s="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15" customHeight="1" x14ac:dyDescent="0.25">
      <c r="B42" s="9"/>
      <c r="C42" s="9"/>
    </row>
    <row r="43" spans="1:15" ht="15" customHeight="1" x14ac:dyDescent="0.25">
      <c r="A43" t="s">
        <v>13</v>
      </c>
    </row>
    <row r="44" spans="1:15" x14ac:dyDescent="0.25">
      <c r="A44" t="s">
        <v>21</v>
      </c>
    </row>
  </sheetData>
  <mergeCells count="6">
    <mergeCell ref="A29:F29"/>
    <mergeCell ref="B31:C31"/>
    <mergeCell ref="C7:D7"/>
    <mergeCell ref="A1:F1"/>
    <mergeCell ref="A3:F3"/>
    <mergeCell ref="A13:F13"/>
  </mergeCells>
  <conditionalFormatting sqref="C18:G23">
    <cfRule type="cellIs" dxfId="0" priority="1" operator="greaterThan">
      <formula>1500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19" workbookViewId="0">
      <selection activeCell="J10" sqref="J10"/>
    </sheetView>
  </sheetViews>
  <sheetFormatPr defaultRowHeight="15" x14ac:dyDescent="0.25"/>
  <cols>
    <col min="1" max="1" width="12.7109375" customWidth="1"/>
    <col min="2" max="2" width="12.140625" customWidth="1"/>
    <col min="3" max="3" width="12" customWidth="1"/>
    <col min="6" max="6" width="10.42578125" bestFit="1" customWidth="1"/>
  </cols>
  <sheetData>
    <row r="1" spans="1:6" ht="36" x14ac:dyDescent="0.55000000000000004">
      <c r="A1" s="92" t="s">
        <v>28</v>
      </c>
      <c r="B1" s="92"/>
      <c r="C1" s="92"/>
      <c r="D1" s="92"/>
      <c r="E1" s="92"/>
      <c r="F1" s="92"/>
    </row>
    <row r="3" spans="1:6" x14ac:dyDescent="0.25">
      <c r="A3" s="46" t="s">
        <v>29</v>
      </c>
      <c r="B3" s="95" t="s">
        <v>32</v>
      </c>
      <c r="C3" s="95" t="s">
        <v>27</v>
      </c>
      <c r="D3" s="46" t="s">
        <v>30</v>
      </c>
      <c r="E3" s="45"/>
      <c r="F3" s="46" t="s">
        <v>5</v>
      </c>
    </row>
    <row r="4" spans="1:6" x14ac:dyDescent="0.25">
      <c r="A4" s="35">
        <v>65</v>
      </c>
      <c r="B4" s="96">
        <v>558</v>
      </c>
      <c r="C4" s="97"/>
      <c r="D4" s="93">
        <v>70</v>
      </c>
      <c r="E4" s="94"/>
      <c r="F4" s="47">
        <f t="shared" ref="F4:F9" si="0">SUM(A4,B4,D4)</f>
        <v>693</v>
      </c>
    </row>
    <row r="5" spans="1:6" x14ac:dyDescent="0.25">
      <c r="A5" s="36">
        <v>65</v>
      </c>
      <c r="B5" s="96">
        <v>618</v>
      </c>
      <c r="C5" s="97"/>
      <c r="D5" s="93">
        <v>70</v>
      </c>
      <c r="E5" s="94"/>
      <c r="F5" s="47">
        <f t="shared" si="0"/>
        <v>753</v>
      </c>
    </row>
    <row r="6" spans="1:6" x14ac:dyDescent="0.25">
      <c r="A6" s="36">
        <v>55</v>
      </c>
      <c r="B6" s="96">
        <v>520</v>
      </c>
      <c r="C6" s="97"/>
      <c r="D6" s="93">
        <v>70</v>
      </c>
      <c r="E6" s="94"/>
      <c r="F6" s="47">
        <f t="shared" si="0"/>
        <v>645</v>
      </c>
    </row>
    <row r="7" spans="1:6" x14ac:dyDescent="0.25">
      <c r="A7" s="36">
        <v>58.4</v>
      </c>
      <c r="B7" s="93">
        <v>743.15</v>
      </c>
      <c r="C7" s="94"/>
      <c r="D7" s="93">
        <v>70</v>
      </c>
      <c r="E7" s="94"/>
      <c r="F7" s="47">
        <f t="shared" si="0"/>
        <v>871.55</v>
      </c>
    </row>
    <row r="8" spans="1:6" x14ac:dyDescent="0.25">
      <c r="A8" s="36">
        <v>71</v>
      </c>
      <c r="B8" s="93">
        <v>735.85</v>
      </c>
      <c r="C8" s="94"/>
      <c r="D8" s="93">
        <v>70</v>
      </c>
      <c r="E8" s="94"/>
      <c r="F8" s="47">
        <f t="shared" si="0"/>
        <v>876.85</v>
      </c>
    </row>
    <row r="9" spans="1:6" x14ac:dyDescent="0.25">
      <c r="A9" s="36">
        <v>266.45</v>
      </c>
      <c r="B9" s="93">
        <v>875.9</v>
      </c>
      <c r="C9" s="94"/>
      <c r="D9" s="93">
        <v>70</v>
      </c>
      <c r="E9" s="94"/>
      <c r="F9" s="47">
        <f t="shared" si="0"/>
        <v>1212.3499999999999</v>
      </c>
    </row>
  </sheetData>
  <mergeCells count="14">
    <mergeCell ref="A1:F1"/>
    <mergeCell ref="B3:C3"/>
    <mergeCell ref="D4:E4"/>
    <mergeCell ref="D5:E5"/>
    <mergeCell ref="D6:E6"/>
    <mergeCell ref="B6:C6"/>
    <mergeCell ref="B5:C5"/>
    <mergeCell ref="B4:C4"/>
    <mergeCell ref="D9:E9"/>
    <mergeCell ref="D8:E8"/>
    <mergeCell ref="D7:E7"/>
    <mergeCell ref="B9:C9"/>
    <mergeCell ref="B8:C8"/>
    <mergeCell ref="B7:C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18" sqref="C18"/>
    </sheetView>
  </sheetViews>
  <sheetFormatPr defaultRowHeight="15" x14ac:dyDescent="0.25"/>
  <cols>
    <col min="2" max="2" width="9.7109375" customWidth="1"/>
    <col min="3" max="3" width="11.5703125" customWidth="1"/>
    <col min="4" max="4" width="17" bestFit="1" customWidth="1"/>
    <col min="5" max="5" width="10.28515625" customWidth="1"/>
    <col min="7" max="7" width="14.42578125" customWidth="1"/>
  </cols>
  <sheetData>
    <row r="1" spans="1:9" ht="36" x14ac:dyDescent="0.55000000000000004">
      <c r="A1" s="18" t="s">
        <v>31</v>
      </c>
      <c r="B1" s="18"/>
      <c r="C1" s="18"/>
      <c r="D1" s="18"/>
      <c r="E1" s="18"/>
      <c r="F1" s="18"/>
      <c r="G1" s="18"/>
      <c r="H1" s="18"/>
      <c r="I1" s="18"/>
    </row>
    <row r="3" spans="1:9" ht="15.75" thickBot="1" x14ac:dyDescent="0.3">
      <c r="G3" s="20"/>
    </row>
    <row r="4" spans="1:9" ht="15.75" thickBot="1" x14ac:dyDescent="0.3">
      <c r="A4" s="62" t="s">
        <v>16</v>
      </c>
      <c r="B4" s="63" t="s">
        <v>7</v>
      </c>
      <c r="C4" s="63" t="s">
        <v>29</v>
      </c>
      <c r="D4" s="63" t="s">
        <v>17</v>
      </c>
      <c r="E4" s="64" t="s">
        <v>26</v>
      </c>
      <c r="F4" s="65" t="s">
        <v>27</v>
      </c>
      <c r="G4" s="66" t="s">
        <v>19</v>
      </c>
    </row>
    <row r="5" spans="1:9" x14ac:dyDescent="0.25">
      <c r="A5" s="48"/>
      <c r="B5" s="48"/>
      <c r="C5" s="48"/>
      <c r="D5" s="48"/>
      <c r="E5" s="48"/>
      <c r="F5" s="49"/>
      <c r="G5" s="50"/>
    </row>
    <row r="6" spans="1:9" x14ac:dyDescent="0.25">
      <c r="A6" s="51" t="s">
        <v>6</v>
      </c>
      <c r="B6" s="51" t="s">
        <v>11</v>
      </c>
      <c r="C6" s="52">
        <v>55</v>
      </c>
      <c r="D6" s="52">
        <v>520</v>
      </c>
      <c r="E6" s="52">
        <f>SUM(C6,D6)</f>
        <v>575</v>
      </c>
      <c r="F6" s="53">
        <v>0</v>
      </c>
      <c r="G6" s="54">
        <f t="shared" ref="G6:G7" si="0">$E6-$F6</f>
        <v>575</v>
      </c>
    </row>
    <row r="7" spans="1:9" x14ac:dyDescent="0.25">
      <c r="A7" s="51" t="s">
        <v>15</v>
      </c>
      <c r="B7" s="51" t="s">
        <v>20</v>
      </c>
      <c r="C7" s="55">
        <v>266.45</v>
      </c>
      <c r="D7" s="56">
        <v>1058</v>
      </c>
      <c r="E7" s="55">
        <f>SUM(C7,D7)</f>
        <v>1324.45</v>
      </c>
      <c r="F7" s="57">
        <v>182.1</v>
      </c>
      <c r="G7" s="58">
        <f t="shared" si="0"/>
        <v>1142.3500000000001</v>
      </c>
    </row>
    <row r="8" spans="1:9" ht="15.75" thickBot="1" x14ac:dyDescent="0.3">
      <c r="A8" s="51"/>
      <c r="B8" s="51"/>
      <c r="C8" s="51"/>
      <c r="D8" s="59"/>
      <c r="E8" s="59"/>
      <c r="F8" s="60"/>
      <c r="G8" s="61"/>
    </row>
    <row r="9" spans="1:9" x14ac:dyDescent="0.25">
      <c r="F9" s="20"/>
      <c r="G9" s="30"/>
    </row>
    <row r="12" spans="1:9" x14ac:dyDescent="0.25">
      <c r="A12" s="4" t="s">
        <v>33</v>
      </c>
      <c r="B12" s="4"/>
      <c r="C12" s="4"/>
    </row>
    <row r="14" spans="1:9" x14ac:dyDescent="0.25">
      <c r="A14" s="87" t="s">
        <v>36</v>
      </c>
    </row>
    <row r="16" spans="1:9" x14ac:dyDescent="0.25">
      <c r="G16" s="20"/>
    </row>
    <row r="17" spans="7:7" x14ac:dyDescent="0.25">
      <c r="G17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reisonkosten</vt:lpstr>
      <vt:lpstr>Grafiek</vt:lpstr>
      <vt:lpstr>prijzenlijst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Jean-Louis</dc:creator>
  <cp:lastModifiedBy>student</cp:lastModifiedBy>
  <cp:lastPrinted>2013-02-06T16:42:38Z</cp:lastPrinted>
  <dcterms:created xsi:type="dcterms:W3CDTF">2013-02-06T13:46:28Z</dcterms:created>
  <dcterms:modified xsi:type="dcterms:W3CDTF">2013-02-08T11:10:58Z</dcterms:modified>
</cp:coreProperties>
</file>