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omments3.xml" ContentType="application/vnd.openxmlformats-officedocument.spreadsheetml.comments+xml"/>
  <Override PartName="/xl/drawings/drawing4.xml" ContentType="application/vnd.openxmlformats-officedocument.drawing+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Override PartName="/xl/charts/chart139.xml" ContentType="application/vnd.openxmlformats-officedocument.drawingml.chart+xml"/>
  <Override PartName="/xl/charts/chart140.xml" ContentType="application/vnd.openxmlformats-officedocument.drawingml.chart+xml"/>
  <Override PartName="/xl/charts/chart141.xml" ContentType="application/vnd.openxmlformats-officedocument.drawingml.chart+xml"/>
  <Override PartName="/xl/charts/chart142.xml" ContentType="application/vnd.openxmlformats-officedocument.drawingml.chart+xml"/>
  <Override PartName="/xl/charts/chart143.xml" ContentType="application/vnd.openxmlformats-officedocument.drawingml.chart+xml"/>
  <Override PartName="/xl/charts/chart144.xml" ContentType="application/vnd.openxmlformats-officedocument.drawingml.chart+xml"/>
  <Override PartName="/xl/charts/chart145.xml" ContentType="application/vnd.openxmlformats-officedocument.drawingml.chart+xml"/>
  <Override PartName="/xl/charts/chart146.xml" ContentType="application/vnd.openxmlformats-officedocument.drawingml.chart+xml"/>
  <Override PartName="/xl/charts/chart147.xml" ContentType="application/vnd.openxmlformats-officedocument.drawingml.chart+xml"/>
  <Override PartName="/xl/charts/chart148.xml" ContentType="application/vnd.openxmlformats-officedocument.drawingml.chart+xml"/>
  <Override PartName="/xl/charts/chart149.xml" ContentType="application/vnd.openxmlformats-officedocument.drawingml.chart+xml"/>
  <Override PartName="/xl/charts/chart150.xml" ContentType="application/vnd.openxmlformats-officedocument.drawingml.chart+xml"/>
  <Override PartName="/xl/charts/chart151.xml" ContentType="application/vnd.openxmlformats-officedocument.drawingml.chart+xml"/>
  <Override PartName="/xl/charts/chart152.xml" ContentType="application/vnd.openxmlformats-officedocument.drawingml.chart+xml"/>
  <Override PartName="/xl/charts/chart153.xml" ContentType="application/vnd.openxmlformats-officedocument.drawingml.chart+xml"/>
  <Override PartName="/xl/charts/chart154.xml" ContentType="application/vnd.openxmlformats-officedocument.drawingml.chart+xml"/>
  <Override PartName="/xl/charts/chart155.xml" ContentType="application/vnd.openxmlformats-officedocument.drawingml.chart+xml"/>
  <Override PartName="/xl/charts/chart156.xml" ContentType="application/vnd.openxmlformats-officedocument.drawingml.chart+xml"/>
  <Override PartName="/xl/charts/chart157.xml" ContentType="application/vnd.openxmlformats-officedocument.drawingml.chart+xml"/>
  <Override PartName="/xl/charts/chart158.xml" ContentType="application/vnd.openxmlformats-officedocument.drawingml.chart+xml"/>
  <Override PartName="/xl/charts/chart159.xml" ContentType="application/vnd.openxmlformats-officedocument.drawingml.chart+xml"/>
  <Override PartName="/xl/charts/chart160.xml" ContentType="application/vnd.openxmlformats-officedocument.drawingml.chart+xml"/>
  <Override PartName="/xl/charts/chart161.xml" ContentType="application/vnd.openxmlformats-officedocument.drawingml.chart+xml"/>
  <Override PartName="/xl/charts/chart162.xml" ContentType="application/vnd.openxmlformats-officedocument.drawingml.chart+xml"/>
  <Override PartName="/xl/charts/chart163.xml" ContentType="application/vnd.openxmlformats-officedocument.drawingml.chart+xml"/>
  <Override PartName="/xl/charts/chart164.xml" ContentType="application/vnd.openxmlformats-officedocument.drawingml.chart+xml"/>
  <Override PartName="/xl/charts/chart165.xml" ContentType="application/vnd.openxmlformats-officedocument.drawingml.chart+xml"/>
  <Override PartName="/xl/charts/chart166.xml" ContentType="application/vnd.openxmlformats-officedocument.drawingml.chart+xml"/>
  <Override PartName="/xl/charts/chart167.xml" ContentType="application/vnd.openxmlformats-officedocument.drawingml.chart+xml"/>
  <Override PartName="/xl/charts/chart168.xml" ContentType="application/vnd.openxmlformats-officedocument.drawingml.chart+xml"/>
  <Override PartName="/xl/charts/chart169.xml" ContentType="application/vnd.openxmlformats-officedocument.drawingml.chart+xml"/>
  <Override PartName="/xl/charts/chart170.xml" ContentType="application/vnd.openxmlformats-officedocument.drawingml.chart+xml"/>
  <Override PartName="/xl/charts/chart171.xml" ContentType="application/vnd.openxmlformats-officedocument.drawingml.chart+xml"/>
  <Override PartName="/xl/charts/chart172.xml" ContentType="application/vnd.openxmlformats-officedocument.drawingml.chart+xml"/>
  <Override PartName="/xl/charts/chart173.xml" ContentType="application/vnd.openxmlformats-officedocument.drawingml.chart+xml"/>
  <Override PartName="/xl/charts/chart174.xml" ContentType="application/vnd.openxmlformats-officedocument.drawingml.chart+xml"/>
  <Override PartName="/xl/charts/chart175.xml" ContentType="application/vnd.openxmlformats-officedocument.drawingml.chart+xml"/>
  <Override PartName="/xl/charts/chart176.xml" ContentType="application/vnd.openxmlformats-officedocument.drawingml.chart+xml"/>
  <Override PartName="/xl/charts/chart177.xml" ContentType="application/vnd.openxmlformats-officedocument.drawingml.chart+xml"/>
  <Override PartName="/xl/charts/chart178.xml" ContentType="application/vnd.openxmlformats-officedocument.drawingml.chart+xml"/>
  <Override PartName="/xl/charts/chart179.xml" ContentType="application/vnd.openxmlformats-officedocument.drawingml.chart+xml"/>
  <Override PartName="/xl/charts/chart180.xml" ContentType="application/vnd.openxmlformats-officedocument.drawingml.chart+xml"/>
  <Override PartName="/xl/charts/chart181.xml" ContentType="application/vnd.openxmlformats-officedocument.drawingml.chart+xml"/>
  <Override PartName="/xl/charts/chart182.xml" ContentType="application/vnd.openxmlformats-officedocument.drawingml.chart+xml"/>
  <Override PartName="/xl/charts/chart183.xml" ContentType="application/vnd.openxmlformats-officedocument.drawingml.chart+xml"/>
  <Override PartName="/xl/charts/chart184.xml" ContentType="application/vnd.openxmlformats-officedocument.drawingml.chart+xml"/>
  <Override PartName="/xl/charts/chart185.xml" ContentType="application/vnd.openxmlformats-officedocument.drawingml.chart+xml"/>
  <Override PartName="/xl/charts/chart186.xml" ContentType="application/vnd.openxmlformats-officedocument.drawingml.chart+xml"/>
  <Override PartName="/xl/charts/chart18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avilion\Documents\Hall of Fame\Publicatie Website\Nog te veranderen en te publiceren\"/>
    </mc:Choice>
  </mc:AlternateContent>
  <bookViews>
    <workbookView xWindow="555" yWindow="105" windowWidth="20310" windowHeight="10830"/>
  </bookViews>
  <sheets>
    <sheet name="Soll-Umsatz-Berechnungsmodell" sheetId="5" r:id="rId1"/>
    <sheet name="Nachkommen der Deckrüden" sheetId="6" r:id="rId2"/>
    <sheet name="Export China" sheetId="8" r:id="rId3"/>
    <sheet name="Welpenübersicht 1986-2009" sheetId="1" r:id="rId4"/>
    <sheet name="Grafische Darstellung 1986-2008" sheetId="4" r:id="rId5"/>
    <sheet name="Letztze 11 Jahren" sheetId="2" r:id="rId6"/>
    <sheet name="Grafische Darstellung 99-09 " sheetId="3" r:id="rId7"/>
  </sheets>
  <definedNames>
    <definedName name="honden_Kruistabel">'Welpenübersicht 1986-2009'!$B$2:$W$104</definedName>
    <definedName name="HTML_CodePage" hidden="1">1252</definedName>
    <definedName name="HTML_Control" hidden="1">{"'honden_Kruistabel'!$A$1:$Z$104"}</definedName>
    <definedName name="HTML_Description" hidden="1">"Die Welpenentwicklung der grössten SV-Züchter in den letzten 20 Jahren"</definedName>
    <definedName name="HTML_Email" hidden="1">""</definedName>
    <definedName name="HTML_Header" hidden="1">"Welpenzahlen von 1986 bis 2005"</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"C:\Mijn documenten\Welpenentwicklung.htm"</definedName>
    <definedName name="HTML_Title" hidden="1">"SV-WELPEN-Entwicklung Top-100"</definedName>
  </definedNames>
  <calcPr calcId="152511"/>
</workbook>
</file>

<file path=xl/calcChain.xml><?xml version="1.0" encoding="utf-8"?>
<calcChain xmlns="http://schemas.openxmlformats.org/spreadsheetml/2006/main">
  <c r="E260" i="6" l="1"/>
  <c r="E9" i="6"/>
  <c r="H301" i="6"/>
  <c r="H108" i="5"/>
  <c r="H130" i="6"/>
  <c r="D110" i="5"/>
  <c r="F3" i="5" l="1"/>
  <c r="C136" i="5"/>
  <c r="F4" i="5"/>
  <c r="F5" i="5"/>
  <c r="F6" i="5"/>
  <c r="F7" i="5"/>
  <c r="F8" i="5"/>
  <c r="F9" i="5"/>
  <c r="F10" i="5"/>
  <c r="F12" i="5"/>
  <c r="F11" i="5"/>
  <c r="F13" i="5"/>
  <c r="F14" i="5"/>
  <c r="F15" i="5"/>
  <c r="F16" i="5"/>
  <c r="F17" i="5"/>
  <c r="F18" i="5"/>
  <c r="F19" i="5"/>
  <c r="F20" i="5"/>
  <c r="F21" i="5"/>
  <c r="F22" i="5"/>
  <c r="F23" i="5"/>
  <c r="F24" i="5"/>
  <c r="F25" i="5"/>
  <c r="F27" i="5"/>
  <c r="F26" i="5"/>
  <c r="F28" i="5"/>
  <c r="F29" i="5"/>
  <c r="F30" i="5"/>
  <c r="F31" i="5"/>
  <c r="F32" i="5"/>
  <c r="F34" i="5"/>
  <c r="F35" i="5"/>
  <c r="F36" i="5"/>
  <c r="F37" i="5"/>
  <c r="F38" i="5"/>
  <c r="F39" i="5"/>
  <c r="F41" i="5"/>
  <c r="F40" i="5"/>
  <c r="F33" i="5"/>
  <c r="F43" i="5"/>
  <c r="F44" i="5"/>
  <c r="F42" i="5"/>
  <c r="F45" i="5"/>
  <c r="F46" i="5"/>
  <c r="F47" i="5"/>
  <c r="F48" i="5"/>
  <c r="F49" i="5"/>
  <c r="F50" i="5"/>
  <c r="F51" i="5"/>
  <c r="F52" i="5"/>
  <c r="F54" i="5"/>
  <c r="F56" i="5"/>
  <c r="F57" i="5"/>
  <c r="F58" i="5"/>
  <c r="F59" i="5"/>
  <c r="F61" i="5"/>
  <c r="F55" i="5"/>
  <c r="F62" i="5"/>
  <c r="F63" i="5"/>
  <c r="F65" i="5"/>
  <c r="F66" i="5"/>
  <c r="F67" i="5"/>
  <c r="F68" i="5"/>
  <c r="F60" i="5"/>
  <c r="F70" i="5"/>
  <c r="F71" i="5"/>
  <c r="F72" i="5"/>
  <c r="F53" i="5"/>
  <c r="F74" i="5"/>
  <c r="F73" i="5"/>
  <c r="F76" i="5"/>
  <c r="F77" i="5"/>
  <c r="F78" i="5"/>
  <c r="F64" i="5"/>
  <c r="F80" i="5"/>
  <c r="F82" i="5"/>
  <c r="F83" i="5"/>
  <c r="F79" i="5"/>
  <c r="F84" i="5"/>
  <c r="F69" i="5"/>
  <c r="F86" i="5"/>
  <c r="F87" i="5"/>
  <c r="F81" i="5"/>
  <c r="F85" i="5"/>
  <c r="F88" i="5"/>
  <c r="F75" i="5"/>
  <c r="F89" i="5"/>
  <c r="F90" i="5"/>
  <c r="F92" i="5"/>
  <c r="F93" i="5"/>
  <c r="F91" i="5"/>
  <c r="F96" i="5"/>
  <c r="F94" i="5"/>
  <c r="F98" i="5"/>
  <c r="F97" i="5"/>
  <c r="F99" i="5"/>
  <c r="F101" i="5"/>
  <c r="F102" i="5"/>
  <c r="F104" i="5"/>
  <c r="F95" i="5"/>
  <c r="F103" i="5"/>
  <c r="F100" i="5"/>
  <c r="F105" i="5"/>
  <c r="F106" i="5"/>
  <c r="F107" i="5"/>
  <c r="D115" i="5"/>
  <c r="D114" i="5"/>
  <c r="D113" i="5"/>
  <c r="C116" i="5"/>
  <c r="D122" i="5"/>
  <c r="D124" i="5" s="1"/>
  <c r="C117" i="5" l="1"/>
  <c r="D117" i="5" s="1"/>
  <c r="D116" i="5"/>
  <c r="D126" i="5"/>
  <c r="D108" i="5"/>
  <c r="C108" i="5"/>
  <c r="C110" i="5" s="1"/>
  <c r="I74" i="5"/>
  <c r="J74" i="5" s="1"/>
  <c r="K74" i="5" s="1"/>
  <c r="L74" i="5" s="1"/>
  <c r="M74" i="5" s="1"/>
  <c r="E74" i="5"/>
  <c r="AB105" i="1"/>
  <c r="AD105" i="1"/>
  <c r="I10" i="5"/>
  <c r="J10" i="5" s="1"/>
  <c r="I21" i="5"/>
  <c r="I55" i="5"/>
  <c r="J55" i="5" s="1"/>
  <c r="E55" i="5"/>
  <c r="E21" i="5"/>
  <c r="E10" i="5"/>
  <c r="AB134" i="1"/>
  <c r="AB135" i="1"/>
  <c r="AB137" i="1"/>
  <c r="AB138" i="1"/>
  <c r="AB139" i="1"/>
  <c r="AB140" i="1"/>
  <c r="AB141" i="1"/>
  <c r="AB143" i="1"/>
  <c r="AB144" i="1"/>
  <c r="AD134" i="1"/>
  <c r="AD135" i="1"/>
  <c r="AD137" i="1"/>
  <c r="AD138" i="1"/>
  <c r="AD139" i="1"/>
  <c r="AD140" i="1"/>
  <c r="AD141" i="1"/>
  <c r="AD143" i="1"/>
  <c r="AD144" i="1"/>
  <c r="AD133" i="1"/>
  <c r="C145" i="1"/>
  <c r="D145" i="1"/>
  <c r="E145" i="1"/>
  <c r="F145" i="1"/>
  <c r="G145" i="1"/>
  <c r="H145" i="1"/>
  <c r="I145" i="1"/>
  <c r="J145" i="1"/>
  <c r="K145" i="1"/>
  <c r="L145" i="1"/>
  <c r="M145" i="1"/>
  <c r="N145" i="1"/>
  <c r="O145" i="1"/>
  <c r="P145" i="1"/>
  <c r="D142" i="1"/>
  <c r="E142" i="1"/>
  <c r="F142" i="1"/>
  <c r="G142" i="1"/>
  <c r="H142" i="1"/>
  <c r="I142" i="1"/>
  <c r="J142" i="1"/>
  <c r="K142" i="1"/>
  <c r="L142" i="1"/>
  <c r="M142" i="1"/>
  <c r="N142" i="1"/>
  <c r="O142" i="1"/>
  <c r="P142" i="1"/>
  <c r="C142" i="1"/>
  <c r="C136" i="1"/>
  <c r="D136" i="1"/>
  <c r="E136" i="1"/>
  <c r="F136" i="1"/>
  <c r="G136" i="1"/>
  <c r="H136" i="1"/>
  <c r="I136" i="1"/>
  <c r="J136" i="1"/>
  <c r="K136" i="1"/>
  <c r="L136" i="1"/>
  <c r="M136" i="1"/>
  <c r="N136" i="1"/>
  <c r="O136" i="1"/>
  <c r="P136" i="1"/>
  <c r="AB133" i="1"/>
  <c r="H272" i="6"/>
  <c r="I14" i="5"/>
  <c r="I4" i="5"/>
  <c r="I8" i="5"/>
  <c r="I3" i="5"/>
  <c r="I17" i="5"/>
  <c r="I13" i="5"/>
  <c r="I15" i="5"/>
  <c r="I9" i="5"/>
  <c r="I23" i="5"/>
  <c r="I11" i="5"/>
  <c r="I27" i="5"/>
  <c r="I24" i="5"/>
  <c r="I29" i="5"/>
  <c r="I20" i="5"/>
  <c r="I5" i="5"/>
  <c r="I34" i="5"/>
  <c r="I19" i="5"/>
  <c r="I22" i="5"/>
  <c r="I30" i="5"/>
  <c r="I38" i="5"/>
  <c r="I40" i="5"/>
  <c r="I36" i="5"/>
  <c r="I44" i="5"/>
  <c r="I16" i="5"/>
  <c r="I25" i="5"/>
  <c r="I35" i="5"/>
  <c r="I37" i="5"/>
  <c r="I33" i="5"/>
  <c r="I18" i="5"/>
  <c r="I31" i="5"/>
  <c r="I12" i="5"/>
  <c r="I50" i="5"/>
  <c r="I75" i="5"/>
  <c r="I47" i="5"/>
  <c r="I41" i="5"/>
  <c r="I7" i="5"/>
  <c r="I49" i="5"/>
  <c r="I32" i="5"/>
  <c r="I65" i="5"/>
  <c r="I26" i="5"/>
  <c r="I28" i="5"/>
  <c r="I68" i="5"/>
  <c r="I61" i="5"/>
  <c r="I70" i="5"/>
  <c r="I71" i="5"/>
  <c r="I46" i="5"/>
  <c r="I66" i="5"/>
  <c r="I81" i="5"/>
  <c r="I56" i="5"/>
  <c r="I43" i="5"/>
  <c r="I62" i="5"/>
  <c r="I59" i="5"/>
  <c r="I67" i="5"/>
  <c r="I76" i="5"/>
  <c r="I72" i="5"/>
  <c r="I54" i="5"/>
  <c r="I58" i="5"/>
  <c r="I52" i="5"/>
  <c r="I39" i="5"/>
  <c r="I64" i="5"/>
  <c r="I48" i="5"/>
  <c r="I80" i="5"/>
  <c r="I78" i="5"/>
  <c r="I79" i="5"/>
  <c r="I57" i="5"/>
  <c r="I84" i="5"/>
  <c r="I82" i="5"/>
  <c r="I85" i="5"/>
  <c r="I77" i="5"/>
  <c r="I86" i="5"/>
  <c r="I83" i="5"/>
  <c r="I95" i="5"/>
  <c r="I51" i="5"/>
  <c r="I63" i="5"/>
  <c r="I45" i="5"/>
  <c r="I92" i="5"/>
  <c r="I93" i="5"/>
  <c r="I94" i="5"/>
  <c r="I99" i="5"/>
  <c r="I97" i="5"/>
  <c r="I96" i="5"/>
  <c r="I89" i="5"/>
  <c r="I73" i="5"/>
  <c r="I90" i="5"/>
  <c r="I42" i="5"/>
  <c r="I69" i="5"/>
  <c r="I106" i="5"/>
  <c r="I105" i="5"/>
  <c r="I87" i="5"/>
  <c r="I98" i="5"/>
  <c r="I103" i="5"/>
  <c r="I102" i="5"/>
  <c r="I104" i="5"/>
  <c r="I88" i="5"/>
  <c r="I100" i="5"/>
  <c r="J100" i="5" s="1"/>
  <c r="I60" i="5"/>
  <c r="I101" i="5"/>
  <c r="I91" i="5"/>
  <c r="I107" i="5"/>
  <c r="I53" i="5"/>
  <c r="I6" i="5"/>
  <c r="AA145" i="1"/>
  <c r="Z145" i="1"/>
  <c r="Y145" i="1"/>
  <c r="X145" i="1"/>
  <c r="W145" i="1"/>
  <c r="V145" i="1"/>
  <c r="U145" i="1"/>
  <c r="T145" i="1"/>
  <c r="S145" i="1"/>
  <c r="R145" i="1"/>
  <c r="Q145" i="1"/>
  <c r="AA142" i="1"/>
  <c r="Z142" i="1"/>
  <c r="Y142" i="1"/>
  <c r="X142" i="1"/>
  <c r="W142" i="1"/>
  <c r="V142" i="1"/>
  <c r="U142" i="1"/>
  <c r="T142" i="1"/>
  <c r="S142" i="1"/>
  <c r="R142" i="1"/>
  <c r="Q142" i="1"/>
  <c r="AA136" i="1"/>
  <c r="Z136" i="1"/>
  <c r="Y136" i="1"/>
  <c r="X136" i="1"/>
  <c r="W136" i="1"/>
  <c r="V136" i="1"/>
  <c r="U136" i="1"/>
  <c r="T136" i="1"/>
  <c r="S136" i="1"/>
  <c r="R136" i="1"/>
  <c r="Q136" i="1"/>
  <c r="H226" i="6"/>
  <c r="E82" i="6"/>
  <c r="B81" i="6"/>
  <c r="B69" i="6"/>
  <c r="B63" i="6"/>
  <c r="H32" i="6"/>
  <c r="B20" i="6"/>
  <c r="E271" i="6"/>
  <c r="H230" i="6"/>
  <c r="H205" i="6"/>
  <c r="H198" i="6"/>
  <c r="E180" i="6"/>
  <c r="H194" i="6"/>
  <c r="B120" i="6"/>
  <c r="H215" i="6"/>
  <c r="H109" i="6"/>
  <c r="B200" i="6"/>
  <c r="E312" i="6"/>
  <c r="B303" i="6"/>
  <c r="E125" i="6"/>
  <c r="B192" i="6"/>
  <c r="H286" i="6"/>
  <c r="E290" i="6"/>
  <c r="H276" i="6"/>
  <c r="E277" i="6"/>
  <c r="B278" i="6"/>
  <c r="H266" i="6"/>
  <c r="E265" i="6"/>
  <c r="H259" i="6"/>
  <c r="B256" i="6"/>
  <c r="H252" i="6"/>
  <c r="B245" i="6"/>
  <c r="H237" i="6"/>
  <c r="E237" i="6"/>
  <c r="B233" i="6"/>
  <c r="B224" i="6"/>
  <c r="B220" i="6"/>
  <c r="H219" i="6"/>
  <c r="E217" i="6"/>
  <c r="E210" i="6"/>
  <c r="B211" i="6"/>
  <c r="E197" i="6"/>
  <c r="H169" i="6"/>
  <c r="B104" i="6"/>
  <c r="E192" i="6"/>
  <c r="H179" i="6"/>
  <c r="E163" i="6"/>
  <c r="B159" i="6"/>
  <c r="H157" i="6"/>
  <c r="E154" i="6"/>
  <c r="E142" i="6"/>
  <c r="B146" i="6"/>
  <c r="E133" i="6"/>
  <c r="B131" i="6"/>
  <c r="H120" i="6"/>
  <c r="E109" i="6"/>
  <c r="B113" i="6"/>
  <c r="H96" i="6"/>
  <c r="E88" i="6"/>
  <c r="E103" i="6"/>
  <c r="H65" i="6"/>
  <c r="H81" i="6"/>
  <c r="H54" i="6"/>
  <c r="E54" i="6"/>
  <c r="B59" i="6"/>
  <c r="E39" i="6"/>
  <c r="B37" i="6"/>
  <c r="H20" i="6"/>
  <c r="AD127" i="1"/>
  <c r="O4" i="2"/>
  <c r="O6" i="2"/>
  <c r="O7" i="2"/>
  <c r="O8" i="2"/>
  <c r="O9" i="2"/>
  <c r="O10" i="2"/>
  <c r="O11" i="2"/>
  <c r="O12" i="2"/>
  <c r="O13" i="2"/>
  <c r="O14" i="2"/>
  <c r="O16" i="2"/>
  <c r="O17" i="2"/>
  <c r="O18" i="2"/>
  <c r="O19" i="2"/>
  <c r="O15" i="2"/>
  <c r="O20" i="2"/>
  <c r="O21" i="2"/>
  <c r="O22" i="2"/>
  <c r="O23" i="2"/>
  <c r="O24" i="2"/>
  <c r="O25" i="2"/>
  <c r="O26" i="2"/>
  <c r="O27" i="2"/>
  <c r="O29" i="2"/>
  <c r="O5" i="2"/>
  <c r="O30" i="2"/>
  <c r="O32" i="2"/>
  <c r="O34" i="2"/>
  <c r="O35" i="2"/>
  <c r="O36" i="2"/>
  <c r="O37" i="2"/>
  <c r="O38" i="2"/>
  <c r="O39" i="2"/>
  <c r="O41" i="2"/>
  <c r="O42" i="2"/>
  <c r="O43" i="2"/>
  <c r="O44" i="2"/>
  <c r="O45" i="2"/>
  <c r="O47" i="2"/>
  <c r="O33" i="2"/>
  <c r="O49" i="2"/>
  <c r="O53" i="2"/>
  <c r="O54" i="2"/>
  <c r="O40" i="2"/>
  <c r="O55" i="2"/>
  <c r="O56" i="2"/>
  <c r="O31" i="2"/>
  <c r="O57" i="2"/>
  <c r="O58" i="2"/>
  <c r="O59" i="2"/>
  <c r="O60" i="2"/>
  <c r="O48" i="2"/>
  <c r="O50" i="2"/>
  <c r="O52" i="2"/>
  <c r="O61" i="2"/>
  <c r="O62" i="2"/>
  <c r="O63" i="2"/>
  <c r="O64" i="2"/>
  <c r="O65" i="2"/>
  <c r="O66" i="2"/>
  <c r="O70" i="2"/>
  <c r="O72" i="2"/>
  <c r="O74" i="2"/>
  <c r="O75" i="2"/>
  <c r="O76" i="2"/>
  <c r="O77" i="2"/>
  <c r="O78" i="2"/>
  <c r="O79" i="2"/>
  <c r="O67" i="2"/>
  <c r="O80" i="2"/>
  <c r="O68" i="2"/>
  <c r="O28" i="2"/>
  <c r="O71" i="2"/>
  <c r="O81" i="2"/>
  <c r="O73" i="2"/>
  <c r="O82" i="2"/>
  <c r="O69" i="2"/>
  <c r="O46" i="2"/>
  <c r="O83" i="2"/>
  <c r="O85" i="2"/>
  <c r="O87" i="2"/>
  <c r="O91" i="2"/>
  <c r="O84" i="2"/>
  <c r="O51" i="2"/>
  <c r="O86" i="2"/>
  <c r="O89" i="2"/>
  <c r="O94" i="2"/>
  <c r="O88" i="2"/>
  <c r="O93" i="2"/>
  <c r="O90" i="2"/>
  <c r="O95" i="2"/>
  <c r="O96" i="2"/>
  <c r="O92" i="2"/>
  <c r="O97" i="2"/>
  <c r="O98" i="2"/>
  <c r="O3" i="2"/>
  <c r="N4" i="2"/>
  <c r="R4" i="2" s="1"/>
  <c r="N6" i="2"/>
  <c r="R6" i="2" s="1"/>
  <c r="N7" i="2"/>
  <c r="R7" i="2" s="1"/>
  <c r="N8" i="2"/>
  <c r="R8" i="2" s="1"/>
  <c r="N9" i="2"/>
  <c r="R9" i="2" s="1"/>
  <c r="N10" i="2"/>
  <c r="R10" i="2" s="1"/>
  <c r="N11" i="2"/>
  <c r="R11" i="2" s="1"/>
  <c r="N12" i="2"/>
  <c r="R12" i="2" s="1"/>
  <c r="N13" i="2"/>
  <c r="R13" i="2" s="1"/>
  <c r="N14" i="2"/>
  <c r="R14" i="2" s="1"/>
  <c r="N16" i="2"/>
  <c r="R16" i="2" s="1"/>
  <c r="N17" i="2"/>
  <c r="R17" i="2" s="1"/>
  <c r="N18" i="2"/>
  <c r="R18" i="2" s="1"/>
  <c r="N19" i="2"/>
  <c r="R19" i="2" s="1"/>
  <c r="N15" i="2"/>
  <c r="R15" i="2" s="1"/>
  <c r="N20" i="2"/>
  <c r="R20" i="2" s="1"/>
  <c r="N21" i="2"/>
  <c r="R21" i="2" s="1"/>
  <c r="N22" i="2"/>
  <c r="R22" i="2" s="1"/>
  <c r="N23" i="2"/>
  <c r="R23" i="2" s="1"/>
  <c r="N24" i="2"/>
  <c r="R24" i="2" s="1"/>
  <c r="N25" i="2"/>
  <c r="R25" i="2" s="1"/>
  <c r="N26" i="2"/>
  <c r="R26" i="2" s="1"/>
  <c r="N27" i="2"/>
  <c r="R27" i="2" s="1"/>
  <c r="N29" i="2"/>
  <c r="R29" i="2" s="1"/>
  <c r="N5" i="2"/>
  <c r="R5" i="2" s="1"/>
  <c r="N30" i="2"/>
  <c r="R30" i="2" s="1"/>
  <c r="N32" i="2"/>
  <c r="R32" i="2" s="1"/>
  <c r="N34" i="2"/>
  <c r="R34" i="2" s="1"/>
  <c r="N35" i="2"/>
  <c r="R35" i="2" s="1"/>
  <c r="N36" i="2"/>
  <c r="R36" i="2" s="1"/>
  <c r="N37" i="2"/>
  <c r="R37" i="2" s="1"/>
  <c r="N38" i="2"/>
  <c r="R38" i="2" s="1"/>
  <c r="N39" i="2"/>
  <c r="R39" i="2" s="1"/>
  <c r="N41" i="2"/>
  <c r="R41" i="2" s="1"/>
  <c r="N42" i="2"/>
  <c r="R42" i="2" s="1"/>
  <c r="N43" i="2"/>
  <c r="R43" i="2" s="1"/>
  <c r="N44" i="2"/>
  <c r="R44" i="2" s="1"/>
  <c r="N45" i="2"/>
  <c r="R45" i="2" s="1"/>
  <c r="N47" i="2"/>
  <c r="R47" i="2" s="1"/>
  <c r="N33" i="2"/>
  <c r="R33" i="2" s="1"/>
  <c r="N49" i="2"/>
  <c r="R49" i="2" s="1"/>
  <c r="N53" i="2"/>
  <c r="R53" i="2" s="1"/>
  <c r="N54" i="2"/>
  <c r="R54" i="2" s="1"/>
  <c r="N40" i="2"/>
  <c r="R40" i="2" s="1"/>
  <c r="N55" i="2"/>
  <c r="R55" i="2" s="1"/>
  <c r="N56" i="2"/>
  <c r="R56" i="2" s="1"/>
  <c r="N31" i="2"/>
  <c r="R31" i="2" s="1"/>
  <c r="N57" i="2"/>
  <c r="R57" i="2" s="1"/>
  <c r="N58" i="2"/>
  <c r="R58" i="2" s="1"/>
  <c r="N59" i="2"/>
  <c r="R59" i="2" s="1"/>
  <c r="N60" i="2"/>
  <c r="R60" i="2" s="1"/>
  <c r="N48" i="2"/>
  <c r="R48" i="2" s="1"/>
  <c r="N50" i="2"/>
  <c r="R50" i="2" s="1"/>
  <c r="N52" i="2"/>
  <c r="R52" i="2" s="1"/>
  <c r="N61" i="2"/>
  <c r="R61" i="2" s="1"/>
  <c r="N62" i="2"/>
  <c r="R62" i="2" s="1"/>
  <c r="N63" i="2"/>
  <c r="R63" i="2" s="1"/>
  <c r="N64" i="2"/>
  <c r="R64" i="2" s="1"/>
  <c r="N65" i="2"/>
  <c r="R65" i="2" s="1"/>
  <c r="N66" i="2"/>
  <c r="R66" i="2" s="1"/>
  <c r="N70" i="2"/>
  <c r="R70" i="2" s="1"/>
  <c r="N72" i="2"/>
  <c r="R72" i="2" s="1"/>
  <c r="N74" i="2"/>
  <c r="R74" i="2" s="1"/>
  <c r="N75" i="2"/>
  <c r="R75" i="2" s="1"/>
  <c r="N76" i="2"/>
  <c r="R76" i="2" s="1"/>
  <c r="N77" i="2"/>
  <c r="R77" i="2" s="1"/>
  <c r="N78" i="2"/>
  <c r="R78" i="2" s="1"/>
  <c r="N79" i="2"/>
  <c r="R79" i="2" s="1"/>
  <c r="N67" i="2"/>
  <c r="R67" i="2" s="1"/>
  <c r="N80" i="2"/>
  <c r="R80" i="2" s="1"/>
  <c r="N68" i="2"/>
  <c r="R68" i="2" s="1"/>
  <c r="N28" i="2"/>
  <c r="R28" i="2" s="1"/>
  <c r="N71" i="2"/>
  <c r="R71" i="2" s="1"/>
  <c r="N81" i="2"/>
  <c r="R81" i="2" s="1"/>
  <c r="N73" i="2"/>
  <c r="R73" i="2" s="1"/>
  <c r="N82" i="2"/>
  <c r="R82" i="2" s="1"/>
  <c r="N69" i="2"/>
  <c r="R69" i="2" s="1"/>
  <c r="N46" i="2"/>
  <c r="R46" i="2" s="1"/>
  <c r="N83" i="2"/>
  <c r="R83" i="2" s="1"/>
  <c r="N85" i="2"/>
  <c r="R85" i="2" s="1"/>
  <c r="N87" i="2"/>
  <c r="R87" i="2" s="1"/>
  <c r="N91" i="2"/>
  <c r="R91" i="2" s="1"/>
  <c r="N84" i="2"/>
  <c r="R84" i="2" s="1"/>
  <c r="N51" i="2"/>
  <c r="R51" i="2" s="1"/>
  <c r="N86" i="2"/>
  <c r="R86" i="2" s="1"/>
  <c r="N89" i="2"/>
  <c r="R89" i="2" s="1"/>
  <c r="N94" i="2"/>
  <c r="R94" i="2" s="1"/>
  <c r="N88" i="2"/>
  <c r="N93" i="2"/>
  <c r="R93" i="2" s="1"/>
  <c r="N90" i="2"/>
  <c r="N95" i="2"/>
  <c r="R95" i="2" s="1"/>
  <c r="N96" i="2"/>
  <c r="N92" i="2"/>
  <c r="R92" i="2" s="1"/>
  <c r="N97" i="2"/>
  <c r="N98" i="2"/>
  <c r="R98" i="2" s="1"/>
  <c r="N3" i="2"/>
  <c r="C115" i="2"/>
  <c r="D115" i="2"/>
  <c r="E115" i="2"/>
  <c r="F115" i="2"/>
  <c r="G115" i="2"/>
  <c r="H115" i="2"/>
  <c r="I115" i="2"/>
  <c r="J115" i="2"/>
  <c r="K115" i="2"/>
  <c r="L115" i="2"/>
  <c r="M115" i="2"/>
  <c r="O114" i="2"/>
  <c r="N114" i="2"/>
  <c r="N113" i="2"/>
  <c r="O113" i="2"/>
  <c r="D112" i="2"/>
  <c r="E112" i="2"/>
  <c r="F112" i="2"/>
  <c r="G112" i="2"/>
  <c r="H112" i="2"/>
  <c r="I112" i="2"/>
  <c r="J112" i="2"/>
  <c r="K112" i="2"/>
  <c r="L112" i="2"/>
  <c r="M112" i="2"/>
  <c r="C112" i="2"/>
  <c r="D106" i="2"/>
  <c r="E106" i="2"/>
  <c r="F106" i="2"/>
  <c r="G106" i="2"/>
  <c r="H106" i="2"/>
  <c r="I106" i="2"/>
  <c r="J106" i="2"/>
  <c r="K106" i="2"/>
  <c r="L106" i="2"/>
  <c r="M106" i="2"/>
  <c r="C106" i="2"/>
  <c r="N111" i="2"/>
  <c r="O111" i="2"/>
  <c r="N110" i="2"/>
  <c r="O110" i="2"/>
  <c r="O109" i="2"/>
  <c r="N109" i="2"/>
  <c r="O108" i="2"/>
  <c r="N108" i="2"/>
  <c r="O103" i="2"/>
  <c r="O104" i="2"/>
  <c r="O105" i="2"/>
  <c r="N103" i="2"/>
  <c r="N104" i="2"/>
  <c r="N105" i="2"/>
  <c r="O107" i="2"/>
  <c r="N107" i="2"/>
  <c r="AD80" i="1"/>
  <c r="AB80" i="1"/>
  <c r="AD102" i="1"/>
  <c r="AB102" i="1"/>
  <c r="E14" i="5"/>
  <c r="E4" i="5"/>
  <c r="E8" i="5"/>
  <c r="E3" i="5"/>
  <c r="E17" i="5"/>
  <c r="E13" i="5"/>
  <c r="E15" i="5"/>
  <c r="E9" i="5"/>
  <c r="E23" i="5"/>
  <c r="E11" i="5"/>
  <c r="E27" i="5"/>
  <c r="E24" i="5"/>
  <c r="E29" i="5"/>
  <c r="E20" i="5"/>
  <c r="E5" i="5"/>
  <c r="E34" i="5"/>
  <c r="E19" i="5"/>
  <c r="E22" i="5"/>
  <c r="E30" i="5"/>
  <c r="E38" i="5"/>
  <c r="E40" i="5"/>
  <c r="E36" i="5"/>
  <c r="E44" i="5"/>
  <c r="E16" i="5"/>
  <c r="E25" i="5"/>
  <c r="E35" i="5"/>
  <c r="E37" i="5"/>
  <c r="E33" i="5"/>
  <c r="E18" i="5"/>
  <c r="E31" i="5"/>
  <c r="E12" i="5"/>
  <c r="E50" i="5"/>
  <c r="E75" i="5"/>
  <c r="E47" i="5"/>
  <c r="E41" i="5"/>
  <c r="E7" i="5"/>
  <c r="E49" i="5"/>
  <c r="E32" i="5"/>
  <c r="E65" i="5"/>
  <c r="E26" i="5"/>
  <c r="E28" i="5"/>
  <c r="E68" i="5"/>
  <c r="E61" i="5"/>
  <c r="E70" i="5"/>
  <c r="E71" i="5"/>
  <c r="E46" i="5"/>
  <c r="E66" i="5"/>
  <c r="E81" i="5"/>
  <c r="E56" i="5"/>
  <c r="E43" i="5"/>
  <c r="E62" i="5"/>
  <c r="E59" i="5"/>
  <c r="E67" i="5"/>
  <c r="E76" i="5"/>
  <c r="E72" i="5"/>
  <c r="E54" i="5"/>
  <c r="E58" i="5"/>
  <c r="E52" i="5"/>
  <c r="E39" i="5"/>
  <c r="E64" i="5"/>
  <c r="E48" i="5"/>
  <c r="E80" i="5"/>
  <c r="E78" i="5"/>
  <c r="E79" i="5"/>
  <c r="E57" i="5"/>
  <c r="E84" i="5"/>
  <c r="E82" i="5"/>
  <c r="E85" i="5"/>
  <c r="E77" i="5"/>
  <c r="E86" i="5"/>
  <c r="E83" i="5"/>
  <c r="E95" i="5"/>
  <c r="E51" i="5"/>
  <c r="E63" i="5"/>
  <c r="E45" i="5"/>
  <c r="E92" i="5"/>
  <c r="E93" i="5"/>
  <c r="E94" i="5"/>
  <c r="E99" i="5"/>
  <c r="E97" i="5"/>
  <c r="E96" i="5"/>
  <c r="E89" i="5"/>
  <c r="E73" i="5"/>
  <c r="E90" i="5"/>
  <c r="E42" i="5"/>
  <c r="E69" i="5"/>
  <c r="E106" i="5"/>
  <c r="E105" i="5"/>
  <c r="E87" i="5"/>
  <c r="E98" i="5"/>
  <c r="E103" i="5"/>
  <c r="E102" i="5"/>
  <c r="E104" i="5"/>
  <c r="E88" i="5"/>
  <c r="E100" i="5"/>
  <c r="E60" i="5"/>
  <c r="E101" i="5"/>
  <c r="E91" i="5"/>
  <c r="E107" i="5"/>
  <c r="E53" i="5"/>
  <c r="D99" i="2"/>
  <c r="E99" i="2"/>
  <c r="F99" i="2"/>
  <c r="G99" i="2"/>
  <c r="H99" i="2"/>
  <c r="I99" i="2"/>
  <c r="J99" i="2"/>
  <c r="K99" i="2"/>
  <c r="L99" i="2"/>
  <c r="M99" i="2"/>
  <c r="C99" i="2"/>
  <c r="P4" i="2"/>
  <c r="E126" i="1"/>
  <c r="E128" i="1" s="1"/>
  <c r="F126" i="1"/>
  <c r="F128" i="1" s="1"/>
  <c r="G126" i="1"/>
  <c r="G128" i="1" s="1"/>
  <c r="H126" i="1"/>
  <c r="H128" i="1" s="1"/>
  <c r="I126" i="1"/>
  <c r="I128" i="1" s="1"/>
  <c r="J126" i="1"/>
  <c r="J128" i="1" s="1"/>
  <c r="K126" i="1"/>
  <c r="L126" i="1"/>
  <c r="L128" i="1" s="1"/>
  <c r="M126" i="1"/>
  <c r="N126" i="1"/>
  <c r="O126" i="1"/>
  <c r="P126" i="1"/>
  <c r="Q126" i="1"/>
  <c r="R126" i="1"/>
  <c r="S126" i="1"/>
  <c r="T126" i="1"/>
  <c r="U126" i="1"/>
  <c r="V126" i="1"/>
  <c r="W126" i="1"/>
  <c r="X126" i="1"/>
  <c r="X128" i="1" s="1"/>
  <c r="Y126" i="1"/>
  <c r="Z126" i="1"/>
  <c r="AA126" i="1"/>
  <c r="D126" i="1"/>
  <c r="D128" i="1" s="1"/>
  <c r="AD118" i="1"/>
  <c r="AB118" i="1"/>
  <c r="V128" i="1"/>
  <c r="T128" i="1"/>
  <c r="C126" i="1"/>
  <c r="C128" i="1" s="1"/>
  <c r="K128" i="1"/>
  <c r="M128" i="1"/>
  <c r="N128" i="1"/>
  <c r="O128" i="1"/>
  <c r="P128" i="1"/>
  <c r="Q128" i="1"/>
  <c r="R128" i="1"/>
  <c r="S128" i="1"/>
  <c r="U128" i="1"/>
  <c r="W128" i="1"/>
  <c r="Y128" i="1"/>
  <c r="Z128" i="1"/>
  <c r="AA128" i="1"/>
  <c r="AD108" i="1"/>
  <c r="AD107" i="1"/>
  <c r="AD111" i="1"/>
  <c r="AD109" i="1"/>
  <c r="AD114" i="1"/>
  <c r="AD112" i="1"/>
  <c r="AD120" i="1"/>
  <c r="AD110" i="1"/>
  <c r="AD113" i="1"/>
  <c r="AD116" i="1"/>
  <c r="AD115" i="1"/>
  <c r="AD121" i="1"/>
  <c r="AD122" i="1"/>
  <c r="AD117" i="1"/>
  <c r="AD123" i="1"/>
  <c r="AD119" i="1"/>
  <c r="AD124" i="1"/>
  <c r="AD125" i="1"/>
  <c r="AD106" i="1"/>
  <c r="AB9" i="1"/>
  <c r="AB8" i="1"/>
  <c r="AD6" i="1"/>
  <c r="AD4" i="1"/>
  <c r="AD5" i="1"/>
  <c r="AD7" i="1"/>
  <c r="AD8" i="1"/>
  <c r="AD9" i="1"/>
  <c r="AD10" i="1"/>
  <c r="AD12" i="1"/>
  <c r="AD11" i="1"/>
  <c r="AD13" i="1"/>
  <c r="AD14" i="1"/>
  <c r="AD15" i="1"/>
  <c r="AD16" i="1"/>
  <c r="AD17" i="1"/>
  <c r="AD20" i="1"/>
  <c r="AD21" i="1"/>
  <c r="AD19" i="1"/>
  <c r="AD18" i="1"/>
  <c r="AD23" i="1"/>
  <c r="AD22" i="1"/>
  <c r="AD24" i="1"/>
  <c r="AD25" i="1"/>
  <c r="AD27" i="1"/>
  <c r="AD28" i="1"/>
  <c r="AD26" i="1"/>
  <c r="AD30" i="1"/>
  <c r="AD29" i="1"/>
  <c r="AD31" i="1"/>
  <c r="AD36" i="1"/>
  <c r="AD39" i="1"/>
  <c r="AD35" i="1"/>
  <c r="AD38" i="1"/>
  <c r="AD32" i="1"/>
  <c r="AD37" i="1"/>
  <c r="AD40" i="1"/>
  <c r="AD33" i="1"/>
  <c r="AD34" i="1"/>
  <c r="AD42" i="1"/>
  <c r="AD41" i="1"/>
  <c r="AD45" i="1"/>
  <c r="AD44" i="1"/>
  <c r="AD43" i="1"/>
  <c r="AD46" i="1"/>
  <c r="AD51" i="1"/>
  <c r="AD48" i="1"/>
  <c r="AD47" i="1"/>
  <c r="AD49" i="1"/>
  <c r="AD50" i="1"/>
  <c r="AD55" i="1"/>
  <c r="AD53" i="1"/>
  <c r="AD52" i="1"/>
  <c r="AD56" i="1"/>
  <c r="AD60" i="1"/>
  <c r="AD54" i="1"/>
  <c r="AD62" i="1"/>
  <c r="AD57" i="1"/>
  <c r="AD64" i="1"/>
  <c r="AD58" i="1"/>
  <c r="AD65" i="1"/>
  <c r="AD69" i="1"/>
  <c r="AD59" i="1"/>
  <c r="AD67" i="1"/>
  <c r="AD68" i="1"/>
  <c r="AD70" i="1"/>
  <c r="AD66" i="1"/>
  <c r="AD71" i="1"/>
  <c r="AD63" i="1"/>
  <c r="AD74" i="1"/>
  <c r="AD72" i="1"/>
  <c r="AD75" i="1"/>
  <c r="AD61" i="1"/>
  <c r="AD73" i="1"/>
  <c r="AD78" i="1"/>
  <c r="AD77" i="1"/>
  <c r="AD76" i="1"/>
  <c r="AD79" i="1"/>
  <c r="AD82" i="1"/>
  <c r="AD83" i="1"/>
  <c r="AD81" i="1"/>
  <c r="AD87" i="1"/>
  <c r="AD85" i="1"/>
  <c r="AD89" i="1"/>
  <c r="AD86" i="1"/>
  <c r="AD84" i="1"/>
  <c r="AD94" i="1"/>
  <c r="AD88" i="1"/>
  <c r="AD93" i="1"/>
  <c r="AD90" i="1"/>
  <c r="AD91" i="1"/>
  <c r="AD92" i="1"/>
  <c r="AD96" i="1"/>
  <c r="AD99" i="1"/>
  <c r="AD100" i="1"/>
  <c r="AD95" i="1"/>
  <c r="AD98" i="1"/>
  <c r="AD97" i="1"/>
  <c r="AD101" i="1"/>
  <c r="AD103" i="1"/>
  <c r="AD104" i="1"/>
  <c r="AD3" i="1"/>
  <c r="AB4" i="1"/>
  <c r="AB5" i="1"/>
  <c r="AB7" i="1"/>
  <c r="AB6" i="1"/>
  <c r="AB10" i="1"/>
  <c r="AB12" i="1"/>
  <c r="AB11" i="1"/>
  <c r="AB13" i="1"/>
  <c r="AB14" i="1"/>
  <c r="AB15" i="1"/>
  <c r="AB16" i="1"/>
  <c r="AB17" i="1"/>
  <c r="AB20" i="1"/>
  <c r="AB21" i="1"/>
  <c r="AB19" i="1"/>
  <c r="AB18" i="1"/>
  <c r="AB23" i="1"/>
  <c r="AB22" i="1"/>
  <c r="AB24" i="1"/>
  <c r="AB25" i="1"/>
  <c r="AB27" i="1"/>
  <c r="AB28" i="1"/>
  <c r="AB26" i="1"/>
  <c r="AB30" i="1"/>
  <c r="AB29" i="1"/>
  <c r="AB31" i="1"/>
  <c r="AB36" i="1"/>
  <c r="AB39" i="1"/>
  <c r="AB35" i="1"/>
  <c r="AB38" i="1"/>
  <c r="AB32" i="1"/>
  <c r="AB37" i="1"/>
  <c r="AB40" i="1"/>
  <c r="AB33" i="1"/>
  <c r="AB34" i="1"/>
  <c r="AB42" i="1"/>
  <c r="AB41" i="1"/>
  <c r="AB45" i="1"/>
  <c r="AB44" i="1"/>
  <c r="AB43" i="1"/>
  <c r="AB46" i="1"/>
  <c r="AB51" i="1"/>
  <c r="AB48" i="1"/>
  <c r="AB47" i="1"/>
  <c r="AB49" i="1"/>
  <c r="AB50" i="1"/>
  <c r="AB55" i="1"/>
  <c r="AB53" i="1"/>
  <c r="AB52" i="1"/>
  <c r="AB56" i="1"/>
  <c r="AB60" i="1"/>
  <c r="AB54" i="1"/>
  <c r="AB62" i="1"/>
  <c r="AB57" i="1"/>
  <c r="AB64" i="1"/>
  <c r="AB58" i="1"/>
  <c r="AB65" i="1"/>
  <c r="AB69" i="1"/>
  <c r="AB59" i="1"/>
  <c r="AB67" i="1"/>
  <c r="AB68" i="1"/>
  <c r="AB70" i="1"/>
  <c r="AB66" i="1"/>
  <c r="AB71" i="1"/>
  <c r="AB63" i="1"/>
  <c r="AB74" i="1"/>
  <c r="AB72" i="1"/>
  <c r="AB75" i="1"/>
  <c r="AB61" i="1"/>
  <c r="AB73" i="1"/>
  <c r="AB78" i="1"/>
  <c r="AB77" i="1"/>
  <c r="AB76" i="1"/>
  <c r="AB79" i="1"/>
  <c r="AB82" i="1"/>
  <c r="AB83" i="1"/>
  <c r="AB81" i="1"/>
  <c r="AB87" i="1"/>
  <c r="AB85" i="1"/>
  <c r="AB89" i="1"/>
  <c r="AB86" i="1"/>
  <c r="AB84" i="1"/>
  <c r="AB94" i="1"/>
  <c r="AB88" i="1"/>
  <c r="AB93" i="1"/>
  <c r="AB90" i="1"/>
  <c r="AB91" i="1"/>
  <c r="AB92" i="1"/>
  <c r="AB96" i="1"/>
  <c r="AB99" i="1"/>
  <c r="AB100" i="1"/>
  <c r="AB95" i="1"/>
  <c r="AB98" i="1"/>
  <c r="AB97" i="1"/>
  <c r="AB101" i="1"/>
  <c r="AB103" i="1"/>
  <c r="AB104" i="1"/>
  <c r="AB108" i="1"/>
  <c r="AB107" i="1"/>
  <c r="AB111" i="1"/>
  <c r="AB109" i="1"/>
  <c r="AB114" i="1"/>
  <c r="AB112" i="1"/>
  <c r="AB120" i="1"/>
  <c r="AB110" i="1"/>
  <c r="AB113" i="1"/>
  <c r="AB116" i="1"/>
  <c r="AB115" i="1"/>
  <c r="AB121" i="1"/>
  <c r="AB122" i="1"/>
  <c r="AB117" i="1"/>
  <c r="AB123" i="1"/>
  <c r="AB119" i="1"/>
  <c r="AB124" i="1"/>
  <c r="AB125" i="1"/>
  <c r="AB3" i="1"/>
  <c r="AB106" i="1"/>
  <c r="P97" i="2" l="1"/>
  <c r="R97" i="2"/>
  <c r="P96" i="2"/>
  <c r="R96" i="2"/>
  <c r="P90" i="2"/>
  <c r="R90" i="2"/>
  <c r="P3" i="2"/>
  <c r="R3" i="2"/>
  <c r="P88" i="2"/>
  <c r="R88" i="2"/>
  <c r="AB142" i="1"/>
  <c r="I108" i="5"/>
  <c r="I110" i="5" s="1"/>
  <c r="I113" i="5" s="1"/>
  <c r="D118" i="5"/>
  <c r="C118" i="5"/>
  <c r="H110" i="5"/>
  <c r="AB136" i="1"/>
  <c r="AB145" i="1"/>
  <c r="J53" i="5"/>
  <c r="K53" i="5" s="1"/>
  <c r="L53" i="5" s="1"/>
  <c r="M53" i="5" s="1"/>
  <c r="J91" i="5"/>
  <c r="K91" i="5" s="1"/>
  <c r="L91" i="5" s="1"/>
  <c r="M91" i="5" s="1"/>
  <c r="J60" i="5"/>
  <c r="K60" i="5" s="1"/>
  <c r="L60" i="5" s="1"/>
  <c r="M60" i="5" s="1"/>
  <c r="J104" i="5"/>
  <c r="K104" i="5" s="1"/>
  <c r="L104" i="5" s="1"/>
  <c r="M104" i="5" s="1"/>
  <c r="J103" i="5"/>
  <c r="K103" i="5" s="1"/>
  <c r="L103" i="5" s="1"/>
  <c r="M103" i="5" s="1"/>
  <c r="J87" i="5"/>
  <c r="K87" i="5" s="1"/>
  <c r="L87" i="5" s="1"/>
  <c r="M87" i="5" s="1"/>
  <c r="J106" i="5"/>
  <c r="K106" i="5" s="1"/>
  <c r="L106" i="5" s="1"/>
  <c r="M106" i="5" s="1"/>
  <c r="J42" i="5"/>
  <c r="K42" i="5" s="1"/>
  <c r="L42" i="5" s="1"/>
  <c r="M42" i="5" s="1"/>
  <c r="J73" i="5"/>
  <c r="K73" i="5" s="1"/>
  <c r="L73" i="5" s="1"/>
  <c r="M73" i="5" s="1"/>
  <c r="J96" i="5"/>
  <c r="K96" i="5" s="1"/>
  <c r="L96" i="5" s="1"/>
  <c r="M96" i="5" s="1"/>
  <c r="J97" i="5"/>
  <c r="K97" i="5" s="1"/>
  <c r="L97" i="5" s="1"/>
  <c r="M97" i="5" s="1"/>
  <c r="J94" i="5"/>
  <c r="K94" i="5" s="1"/>
  <c r="L94" i="5" s="1"/>
  <c r="M94" i="5" s="1"/>
  <c r="J92" i="5"/>
  <c r="K92" i="5" s="1"/>
  <c r="L92" i="5" s="1"/>
  <c r="M92" i="5" s="1"/>
  <c r="J63" i="5"/>
  <c r="K63" i="5" s="1"/>
  <c r="L63" i="5" s="1"/>
  <c r="M63" i="5" s="1"/>
  <c r="J95" i="5"/>
  <c r="K95" i="5" s="1"/>
  <c r="L95" i="5" s="1"/>
  <c r="M95" i="5" s="1"/>
  <c r="J86" i="5"/>
  <c r="K86" i="5" s="1"/>
  <c r="L86" i="5" s="1"/>
  <c r="M86" i="5" s="1"/>
  <c r="J85" i="5"/>
  <c r="K85" i="5" s="1"/>
  <c r="L85" i="5" s="1"/>
  <c r="M85" i="5" s="1"/>
  <c r="J84" i="5"/>
  <c r="K84" i="5" s="1"/>
  <c r="L84" i="5" s="1"/>
  <c r="M84" i="5" s="1"/>
  <c r="J79" i="5"/>
  <c r="K79" i="5" s="1"/>
  <c r="L79" i="5" s="1"/>
  <c r="M79" i="5" s="1"/>
  <c r="J80" i="5"/>
  <c r="K80" i="5" s="1"/>
  <c r="L80" i="5" s="1"/>
  <c r="M80" i="5" s="1"/>
  <c r="J64" i="5"/>
  <c r="K64" i="5" s="1"/>
  <c r="L64" i="5" s="1"/>
  <c r="M64" i="5" s="1"/>
  <c r="J52" i="5"/>
  <c r="K52" i="5" s="1"/>
  <c r="L52" i="5" s="1"/>
  <c r="M52" i="5" s="1"/>
  <c r="J54" i="5"/>
  <c r="K54" i="5" s="1"/>
  <c r="L54" i="5" s="1"/>
  <c r="M54" i="5" s="1"/>
  <c r="J76" i="5"/>
  <c r="K76" i="5" s="1"/>
  <c r="L76" i="5" s="1"/>
  <c r="M76" i="5" s="1"/>
  <c r="J59" i="5"/>
  <c r="K59" i="5" s="1"/>
  <c r="L59" i="5" s="1"/>
  <c r="M59" i="5" s="1"/>
  <c r="J43" i="5"/>
  <c r="K43" i="5" s="1"/>
  <c r="L43" i="5" s="1"/>
  <c r="M43" i="5" s="1"/>
  <c r="J81" i="5"/>
  <c r="K81" i="5" s="1"/>
  <c r="L81" i="5" s="1"/>
  <c r="M81" i="5" s="1"/>
  <c r="J46" i="5"/>
  <c r="K46" i="5" s="1"/>
  <c r="L46" i="5" s="1"/>
  <c r="M46" i="5" s="1"/>
  <c r="J70" i="5"/>
  <c r="K70" i="5" s="1"/>
  <c r="L70" i="5" s="1"/>
  <c r="M70" i="5" s="1"/>
  <c r="J68" i="5"/>
  <c r="K68" i="5" s="1"/>
  <c r="L68" i="5" s="1"/>
  <c r="M68" i="5" s="1"/>
  <c r="J26" i="5"/>
  <c r="K26" i="5" s="1"/>
  <c r="L26" i="5" s="1"/>
  <c r="M26" i="5" s="1"/>
  <c r="J32" i="5"/>
  <c r="K32" i="5" s="1"/>
  <c r="L32" i="5" s="1"/>
  <c r="M32" i="5" s="1"/>
  <c r="J7" i="5"/>
  <c r="K7" i="5" s="1"/>
  <c r="L7" i="5" s="1"/>
  <c r="M7" i="5" s="1"/>
  <c r="J47" i="5"/>
  <c r="K47" i="5" s="1"/>
  <c r="L47" i="5" s="1"/>
  <c r="M47" i="5" s="1"/>
  <c r="J50" i="5"/>
  <c r="K50" i="5" s="1"/>
  <c r="L50" i="5" s="1"/>
  <c r="M50" i="5" s="1"/>
  <c r="J31" i="5"/>
  <c r="K31" i="5" s="1"/>
  <c r="L31" i="5" s="1"/>
  <c r="M31" i="5" s="1"/>
  <c r="J33" i="5"/>
  <c r="K33" i="5" s="1"/>
  <c r="L33" i="5" s="1"/>
  <c r="M33" i="5" s="1"/>
  <c r="J35" i="5"/>
  <c r="K35" i="5" s="1"/>
  <c r="L35" i="5" s="1"/>
  <c r="M35" i="5" s="1"/>
  <c r="J16" i="5"/>
  <c r="K16" i="5" s="1"/>
  <c r="L16" i="5" s="1"/>
  <c r="M16" i="5" s="1"/>
  <c r="J36" i="5"/>
  <c r="K36" i="5" s="1"/>
  <c r="L36" i="5" s="1"/>
  <c r="M36" i="5" s="1"/>
  <c r="J38" i="5"/>
  <c r="K38" i="5" s="1"/>
  <c r="L38" i="5" s="1"/>
  <c r="M38" i="5" s="1"/>
  <c r="J22" i="5"/>
  <c r="K22" i="5" s="1"/>
  <c r="L22" i="5" s="1"/>
  <c r="M22" i="5" s="1"/>
  <c r="J34" i="5"/>
  <c r="K34" i="5" s="1"/>
  <c r="L34" i="5" s="1"/>
  <c r="M34" i="5" s="1"/>
  <c r="J20" i="5"/>
  <c r="K20" i="5" s="1"/>
  <c r="L20" i="5" s="1"/>
  <c r="M20" i="5" s="1"/>
  <c r="J24" i="5"/>
  <c r="K24" i="5" s="1"/>
  <c r="L24" i="5" s="1"/>
  <c r="M24" i="5" s="1"/>
  <c r="J11" i="5"/>
  <c r="K11" i="5" s="1"/>
  <c r="L11" i="5" s="1"/>
  <c r="M11" i="5" s="1"/>
  <c r="J9" i="5"/>
  <c r="K9" i="5" s="1"/>
  <c r="L9" i="5" s="1"/>
  <c r="M9" i="5" s="1"/>
  <c r="J13" i="5"/>
  <c r="K13" i="5" s="1"/>
  <c r="L13" i="5" s="1"/>
  <c r="M13" i="5" s="1"/>
  <c r="J3" i="5"/>
  <c r="J4" i="5"/>
  <c r="K4" i="5" s="1"/>
  <c r="L4" i="5" s="1"/>
  <c r="M4" i="5" s="1"/>
  <c r="J21" i="5"/>
  <c r="K21" i="5" s="1"/>
  <c r="L21" i="5" s="1"/>
  <c r="M21" i="5" s="1"/>
  <c r="K55" i="5"/>
  <c r="L55" i="5" s="1"/>
  <c r="M55" i="5" s="1"/>
  <c r="K10" i="5"/>
  <c r="L10" i="5" s="1"/>
  <c r="M10" i="5" s="1"/>
  <c r="J107" i="5"/>
  <c r="K107" i="5" s="1"/>
  <c r="L107" i="5" s="1"/>
  <c r="M107" i="5" s="1"/>
  <c r="J101" i="5"/>
  <c r="K101" i="5" s="1"/>
  <c r="L101" i="5" s="1"/>
  <c r="M101" i="5" s="1"/>
  <c r="J88" i="5"/>
  <c r="K88" i="5" s="1"/>
  <c r="L88" i="5" s="1"/>
  <c r="M88" i="5" s="1"/>
  <c r="J102" i="5"/>
  <c r="K102" i="5" s="1"/>
  <c r="L102" i="5" s="1"/>
  <c r="M102" i="5" s="1"/>
  <c r="J98" i="5"/>
  <c r="K98" i="5" s="1"/>
  <c r="L98" i="5" s="1"/>
  <c r="M98" i="5" s="1"/>
  <c r="J105" i="5"/>
  <c r="K105" i="5" s="1"/>
  <c r="L105" i="5" s="1"/>
  <c r="M105" i="5" s="1"/>
  <c r="J69" i="5"/>
  <c r="K69" i="5" s="1"/>
  <c r="L69" i="5" s="1"/>
  <c r="M69" i="5" s="1"/>
  <c r="J90" i="5"/>
  <c r="K90" i="5" s="1"/>
  <c r="L90" i="5" s="1"/>
  <c r="M90" i="5" s="1"/>
  <c r="J89" i="5"/>
  <c r="K89" i="5" s="1"/>
  <c r="L89" i="5" s="1"/>
  <c r="M89" i="5" s="1"/>
  <c r="J99" i="5"/>
  <c r="K99" i="5" s="1"/>
  <c r="L99" i="5" s="1"/>
  <c r="M99" i="5" s="1"/>
  <c r="J93" i="5"/>
  <c r="K93" i="5" s="1"/>
  <c r="L93" i="5" s="1"/>
  <c r="M93" i="5" s="1"/>
  <c r="J45" i="5"/>
  <c r="K45" i="5" s="1"/>
  <c r="L45" i="5" s="1"/>
  <c r="M45" i="5" s="1"/>
  <c r="J51" i="5"/>
  <c r="K51" i="5" s="1"/>
  <c r="L51" i="5" s="1"/>
  <c r="M51" i="5" s="1"/>
  <c r="J83" i="5"/>
  <c r="K83" i="5" s="1"/>
  <c r="L83" i="5" s="1"/>
  <c r="M83" i="5" s="1"/>
  <c r="J77" i="5"/>
  <c r="K77" i="5" s="1"/>
  <c r="L77" i="5" s="1"/>
  <c r="M77" i="5" s="1"/>
  <c r="J82" i="5"/>
  <c r="K82" i="5" s="1"/>
  <c r="L82" i="5" s="1"/>
  <c r="M82" i="5" s="1"/>
  <c r="J57" i="5"/>
  <c r="K57" i="5" s="1"/>
  <c r="L57" i="5" s="1"/>
  <c r="M57" i="5" s="1"/>
  <c r="J78" i="5"/>
  <c r="K78" i="5" s="1"/>
  <c r="L78" i="5" s="1"/>
  <c r="M78" i="5" s="1"/>
  <c r="J48" i="5"/>
  <c r="K48" i="5" s="1"/>
  <c r="L48" i="5" s="1"/>
  <c r="M48" i="5" s="1"/>
  <c r="J39" i="5"/>
  <c r="K39" i="5" s="1"/>
  <c r="L39" i="5" s="1"/>
  <c r="M39" i="5" s="1"/>
  <c r="J58" i="5"/>
  <c r="K58" i="5" s="1"/>
  <c r="L58" i="5" s="1"/>
  <c r="M58" i="5" s="1"/>
  <c r="J72" i="5"/>
  <c r="K72" i="5" s="1"/>
  <c r="L72" i="5" s="1"/>
  <c r="M72" i="5" s="1"/>
  <c r="J67" i="5"/>
  <c r="K67" i="5" s="1"/>
  <c r="L67" i="5" s="1"/>
  <c r="M67" i="5" s="1"/>
  <c r="J62" i="5"/>
  <c r="K62" i="5" s="1"/>
  <c r="L62" i="5" s="1"/>
  <c r="M62" i="5" s="1"/>
  <c r="J56" i="5"/>
  <c r="K56" i="5" s="1"/>
  <c r="L56" i="5" s="1"/>
  <c r="M56" i="5" s="1"/>
  <c r="J66" i="5"/>
  <c r="K66" i="5" s="1"/>
  <c r="L66" i="5" s="1"/>
  <c r="M66" i="5" s="1"/>
  <c r="J71" i="5"/>
  <c r="K71" i="5" s="1"/>
  <c r="L71" i="5" s="1"/>
  <c r="M71" i="5" s="1"/>
  <c r="J61" i="5"/>
  <c r="K61" i="5" s="1"/>
  <c r="L61" i="5" s="1"/>
  <c r="M61" i="5" s="1"/>
  <c r="J28" i="5"/>
  <c r="K28" i="5" s="1"/>
  <c r="L28" i="5" s="1"/>
  <c r="M28" i="5" s="1"/>
  <c r="J65" i="5"/>
  <c r="K65" i="5" s="1"/>
  <c r="L65" i="5" s="1"/>
  <c r="M65" i="5" s="1"/>
  <c r="J49" i="5"/>
  <c r="K49" i="5" s="1"/>
  <c r="L49" i="5" s="1"/>
  <c r="M49" i="5" s="1"/>
  <c r="J41" i="5"/>
  <c r="K41" i="5" s="1"/>
  <c r="L41" i="5" s="1"/>
  <c r="M41" i="5" s="1"/>
  <c r="J75" i="5"/>
  <c r="K75" i="5" s="1"/>
  <c r="L75" i="5" s="1"/>
  <c r="M75" i="5" s="1"/>
  <c r="J12" i="5"/>
  <c r="K12" i="5" s="1"/>
  <c r="L12" i="5" s="1"/>
  <c r="M12" i="5" s="1"/>
  <c r="J18" i="5"/>
  <c r="K18" i="5" s="1"/>
  <c r="L18" i="5" s="1"/>
  <c r="M18" i="5" s="1"/>
  <c r="J37" i="5"/>
  <c r="K37" i="5" s="1"/>
  <c r="L37" i="5" s="1"/>
  <c r="M37" i="5" s="1"/>
  <c r="J25" i="5"/>
  <c r="K25" i="5" s="1"/>
  <c r="L25" i="5" s="1"/>
  <c r="M25" i="5" s="1"/>
  <c r="J44" i="5"/>
  <c r="K44" i="5" s="1"/>
  <c r="L44" i="5" s="1"/>
  <c r="M44" i="5" s="1"/>
  <c r="J40" i="5"/>
  <c r="K40" i="5" s="1"/>
  <c r="L40" i="5" s="1"/>
  <c r="M40" i="5" s="1"/>
  <c r="J30" i="5"/>
  <c r="K30" i="5" s="1"/>
  <c r="L30" i="5" s="1"/>
  <c r="M30" i="5" s="1"/>
  <c r="J19" i="5"/>
  <c r="K19" i="5" s="1"/>
  <c r="L19" i="5" s="1"/>
  <c r="M19" i="5" s="1"/>
  <c r="J5" i="5"/>
  <c r="K5" i="5" s="1"/>
  <c r="L5" i="5" s="1"/>
  <c r="M5" i="5" s="1"/>
  <c r="J29" i="5"/>
  <c r="K29" i="5" s="1"/>
  <c r="L29" i="5" s="1"/>
  <c r="M29" i="5" s="1"/>
  <c r="J27" i="5"/>
  <c r="K27" i="5" s="1"/>
  <c r="L27" i="5" s="1"/>
  <c r="M27" i="5" s="1"/>
  <c r="J23" i="5"/>
  <c r="K23" i="5" s="1"/>
  <c r="L23" i="5" s="1"/>
  <c r="M23" i="5" s="1"/>
  <c r="J15" i="5"/>
  <c r="K15" i="5" s="1"/>
  <c r="L15" i="5" s="1"/>
  <c r="M15" i="5" s="1"/>
  <c r="J17" i="5"/>
  <c r="K17" i="5" s="1"/>
  <c r="L17" i="5" s="1"/>
  <c r="M17" i="5" s="1"/>
  <c r="J8" i="5"/>
  <c r="K8" i="5" s="1"/>
  <c r="L8" i="5" s="1"/>
  <c r="M8" i="5" s="1"/>
  <c r="J14" i="5"/>
  <c r="K14" i="5" s="1"/>
  <c r="L14" i="5" s="1"/>
  <c r="M14" i="5" s="1"/>
  <c r="AD142" i="1"/>
  <c r="AD136" i="1"/>
  <c r="AD145" i="1"/>
  <c r="K100" i="5"/>
  <c r="L100" i="5" s="1"/>
  <c r="M100" i="5" s="1"/>
  <c r="AD128" i="1"/>
  <c r="AD126" i="1"/>
  <c r="O115" i="2"/>
  <c r="O99" i="2"/>
  <c r="P78" i="2"/>
  <c r="P98" i="2"/>
  <c r="P92" i="2"/>
  <c r="P95" i="2"/>
  <c r="P93" i="2"/>
  <c r="P94" i="2"/>
  <c r="P86" i="2"/>
  <c r="P84" i="2"/>
  <c r="P87" i="2"/>
  <c r="P83" i="2"/>
  <c r="P82" i="2"/>
  <c r="P81" i="2"/>
  <c r="P28" i="2"/>
  <c r="P80" i="2"/>
  <c r="P79" i="2"/>
  <c r="P77" i="2"/>
  <c r="P75" i="2"/>
  <c r="P72" i="2"/>
  <c r="P66" i="2"/>
  <c r="P64" i="2"/>
  <c r="P62" i="2"/>
  <c r="P52" i="2"/>
  <c r="P48" i="2"/>
  <c r="P59" i="2"/>
  <c r="P57" i="2"/>
  <c r="P56" i="2"/>
  <c r="P40" i="2"/>
  <c r="P53" i="2"/>
  <c r="P33" i="2"/>
  <c r="P45" i="2"/>
  <c r="P43" i="2"/>
  <c r="P41" i="2"/>
  <c r="P38" i="2"/>
  <c r="P36" i="2"/>
  <c r="P34" i="2"/>
  <c r="P30" i="2"/>
  <c r="P29" i="2"/>
  <c r="P26" i="2"/>
  <c r="P24" i="2"/>
  <c r="P22" i="2"/>
  <c r="P20" i="2"/>
  <c r="P19" i="2"/>
  <c r="P17" i="2"/>
  <c r="P14" i="2"/>
  <c r="P12" i="2"/>
  <c r="P10" i="2"/>
  <c r="P8" i="2"/>
  <c r="P6" i="2"/>
  <c r="P89" i="2"/>
  <c r="P51" i="2"/>
  <c r="P91" i="2"/>
  <c r="P85" i="2"/>
  <c r="P46" i="2"/>
  <c r="P69" i="2"/>
  <c r="P73" i="2"/>
  <c r="P71" i="2"/>
  <c r="P68" i="2"/>
  <c r="P67" i="2"/>
  <c r="P76" i="2"/>
  <c r="P74" i="2"/>
  <c r="P70" i="2"/>
  <c r="P65" i="2"/>
  <c r="P63" i="2"/>
  <c r="P61" i="2"/>
  <c r="P50" i="2"/>
  <c r="P60" i="2"/>
  <c r="P58" i="2"/>
  <c r="P31" i="2"/>
  <c r="P55" i="2"/>
  <c r="P54" i="2"/>
  <c r="P49" i="2"/>
  <c r="P47" i="2"/>
  <c r="P44" i="2"/>
  <c r="P42" i="2"/>
  <c r="P39" i="2"/>
  <c r="P37" i="2"/>
  <c r="P35" i="2"/>
  <c r="P32" i="2"/>
  <c r="P5" i="2"/>
  <c r="P27" i="2"/>
  <c r="P25" i="2"/>
  <c r="P23" i="2"/>
  <c r="P21" i="2"/>
  <c r="P15" i="2"/>
  <c r="P18" i="2"/>
  <c r="P16" i="2"/>
  <c r="P13" i="2"/>
  <c r="P11" i="2"/>
  <c r="P9" i="2"/>
  <c r="P7" i="2"/>
  <c r="N115" i="2"/>
  <c r="N106" i="2"/>
  <c r="N112" i="2"/>
  <c r="O106" i="2"/>
  <c r="O112" i="2"/>
  <c r="N99" i="2"/>
  <c r="P99" i="2" s="1"/>
  <c r="AB126" i="1"/>
  <c r="AB128" i="1" s="1"/>
  <c r="F108" i="5"/>
  <c r="E6" i="5"/>
  <c r="E108" i="5" s="1"/>
  <c r="K3" i="5" l="1"/>
  <c r="R99" i="2"/>
  <c r="J6" i="5"/>
  <c r="K6" i="5" s="1"/>
  <c r="L6" i="5" s="1"/>
  <c r="M6" i="5" s="1"/>
  <c r="J108" i="5" l="1"/>
  <c r="J110" i="5" s="1"/>
  <c r="J113" i="5" s="1"/>
  <c r="L3" i="5"/>
  <c r="K108" i="5"/>
  <c r="K110" i="5" s="1"/>
  <c r="K113" i="5" s="1"/>
  <c r="M3" i="5" l="1"/>
  <c r="M108" i="5" s="1"/>
  <c r="L108" i="5"/>
</calcChain>
</file>

<file path=xl/comments1.xml><?xml version="1.0" encoding="utf-8"?>
<comments xmlns="http://schemas.openxmlformats.org/spreadsheetml/2006/main">
  <authors>
    <author>Gebruiker</author>
  </authors>
  <commentList>
    <comment ref="A2" authorId="0" shapeId="0">
      <text>
        <r>
          <rPr>
            <b/>
            <sz val="8"/>
            <color indexed="81"/>
            <rFont val="Tahoma"/>
            <family val="2"/>
          </rPr>
          <t xml:space="preserve">
Zunächst wurde sortiert/nummeriert nach Höhe der Menge der Welpeneintragungen in der SV-Genetics-Database (Welpen geworfen ab 01.01.1986).
In einem weiteren Schritt aber wurde nachher umsortiert nach Höhe des gesamten Soll-Umsatzes, ganz rechts in der Tabelle.</t>
        </r>
      </text>
    </comment>
    <comment ref="B10" authorId="0" shapeId="0">
      <text>
        <r>
          <rPr>
            <b/>
            <sz val="8"/>
            <color indexed="81"/>
            <rFont val="Tahoma"/>
            <family val="2"/>
          </rPr>
          <t xml:space="preserve">
Züchtergemeinschaft?</t>
        </r>
      </text>
    </comment>
    <comment ref="B21" authorId="0" shapeId="0">
      <text>
        <r>
          <rPr>
            <b/>
            <sz val="8"/>
            <color indexed="81"/>
            <rFont val="Tahoma"/>
            <family val="2"/>
          </rPr>
          <t xml:space="preserve">
Züchtergemeinschaft?</t>
        </r>
      </text>
    </comment>
    <comment ref="B55" authorId="0" shapeId="0">
      <text>
        <r>
          <rPr>
            <b/>
            <sz val="8"/>
            <color indexed="81"/>
            <rFont val="Tahoma"/>
            <family val="2"/>
          </rPr>
          <t xml:space="preserve">
Züchtergemeinschaft?</t>
        </r>
      </text>
    </comment>
    <comment ref="B87" authorId="0" shapeId="0">
      <text>
        <r>
          <rPr>
            <b/>
            <sz val="8"/>
            <color indexed="81"/>
            <rFont val="Tahoma"/>
            <family val="2"/>
          </rPr>
          <t xml:space="preserve">
Zuchtgruppensieger 2009</t>
        </r>
      </text>
    </comment>
    <comment ref="C110" authorId="0" shapeId="0">
      <text>
        <r>
          <rPr>
            <b/>
            <sz val="8"/>
            <color indexed="81"/>
            <rFont val="Tahoma"/>
            <family val="2"/>
          </rPr>
          <t xml:space="preserve">
Sehen Sie bitte auch die Bemerkung beim eingefügten Text, rechts unten.</t>
        </r>
      </text>
    </comment>
    <comment ref="I112" authorId="0" shapeId="0">
      <text>
        <r>
          <rPr>
            <b/>
            <sz val="8"/>
            <color indexed="81"/>
            <rFont val="Tahoma"/>
            <family val="2"/>
          </rPr>
          <t xml:space="preserve">
Durchschnittszahl der jährlichen Deckakte Inland (seit 2000 bekanntgegeben im SV-Jahresüberblick).</t>
        </r>
      </text>
    </comment>
    <comment ref="J112" authorId="0" shapeId="0">
      <text>
        <r>
          <rPr>
            <b/>
            <sz val="8"/>
            <color indexed="81"/>
            <rFont val="Tahoma"/>
            <family val="2"/>
          </rPr>
          <t xml:space="preserve">
Durchschnittszahl der jährlichen Deckakte Ausland (seit 2000 bekanntgegeben im SV-Jahresüberblick).</t>
        </r>
      </text>
    </comment>
    <comment ref="K112" authorId="0" shapeId="0">
      <text>
        <r>
          <rPr>
            <b/>
            <sz val="8"/>
            <color indexed="81"/>
            <rFont val="Tahoma"/>
            <family val="2"/>
          </rPr>
          <t xml:space="preserve">
Durchschnittszahl der jährlichen Deckakte (seit 2000 bekanntgegeben im SV-Jahresüberblick).</t>
        </r>
      </text>
    </comment>
    <comment ref="B118" authorId="0" shapeId="0">
      <text>
        <r>
          <rPr>
            <b/>
            <sz val="8"/>
            <color indexed="81"/>
            <rFont val="Tahoma"/>
            <family val="2"/>
          </rPr>
          <t xml:space="preserve">
2009 noch unvollständig!!</t>
        </r>
      </text>
    </comment>
  </commentList>
</comments>
</file>

<file path=xl/comments2.xml><?xml version="1.0" encoding="utf-8"?>
<comments xmlns="http://schemas.openxmlformats.org/spreadsheetml/2006/main">
  <authors>
    <author>Gebruiker</author>
  </authors>
  <commentList>
    <comment ref="A2" authorId="0" shapeId="0">
      <text>
        <r>
          <rPr>
            <b/>
            <sz val="8"/>
            <color indexed="81"/>
            <rFont val="Tahoma"/>
            <family val="2"/>
          </rPr>
          <t xml:space="preserve">
Zunächst wurde sortiert/nummeriert nach Höhe der Menge der Welpeneintragungen in der SV-Genetics-Database.
In einem weiteren Schritt aber wurde nachher umsortiert nach Höhe des jährlichen Welpen-Durchschnitts, ganz rechts in der Tabelle.</t>
        </r>
      </text>
    </comment>
    <comment ref="B2" authorId="0" shapeId="0">
      <text>
        <r>
          <rPr>
            <b/>
            <sz val="8"/>
            <color indexed="81"/>
            <rFont val="Tahoma"/>
            <family val="2"/>
          </rPr>
          <t xml:space="preserve">Top 100 der Schäferhundzüchter
+ ihren Zusatz-Zwingern (ganz unten)
</t>
        </r>
      </text>
    </comment>
    <comment ref="C2" authorId="0" shapeId="0">
      <text>
        <r>
          <rPr>
            <b/>
            <sz val="8"/>
            <color indexed="81"/>
            <rFont val="Tahoma"/>
            <family val="2"/>
          </rPr>
          <t xml:space="preserve">
Die hier angegebenen Zahlen zeigen ALLE für die Zuchtstätte in der Genetics Database eingetragene Welpen, auch diese die ausserhalb des detaillierten Zeitraums (vor 1986 und nach 2009) gefallen sind!
Die aufgegebene Zahlen sind nicht definitiv. Es werden ständig ganze Würfe aus der Genetics gestrichen, möglicherweise später wieder hinzugefügt (nicht anerkannte Würfe, zeitweilige Zucht- und Decksperren und dergleichen).
Die Zahlen sind somit ständige Anpassungen unterworfen, sollten nur eine ungefähre Grösse dokumentieren. Tendenzen zeigen sie allemal!</t>
        </r>
      </text>
    </comment>
    <comment ref="AA2" authorId="0" shapeId="0">
      <text>
        <r>
          <rPr>
            <b/>
            <sz val="8"/>
            <color indexed="81"/>
            <rFont val="Tahoma"/>
            <family val="2"/>
          </rPr>
          <t xml:space="preserve">Naturgemäss sind die Zahlen für 2009 noch nicht ganz vollständig, es werden viele Würfe erst mit viel Verspätung eingetragen!
Daher auch wird 2009 bei den Grafiken aussen vor gelassen.
</t>
        </r>
      </text>
    </comment>
    <comment ref="AB2" authorId="0" shapeId="0">
      <text>
        <r>
          <rPr>
            <b/>
            <sz val="8"/>
            <color indexed="81"/>
            <rFont val="Tahoma"/>
            <family val="2"/>
          </rPr>
          <t xml:space="preserve">
Welpen gefallen zwischen 1986 und 2009</t>
        </r>
      </text>
    </comment>
    <comment ref="AC2" authorId="0" shapeId="0">
      <text>
        <r>
          <rPr>
            <b/>
            <sz val="8"/>
            <color indexed="81"/>
            <rFont val="Tahoma"/>
            <family val="2"/>
          </rPr>
          <t xml:space="preserve">
Zuchtjahren</t>
        </r>
      </text>
    </comment>
    <comment ref="AD2" authorId="0" shapeId="0">
      <text>
        <r>
          <rPr>
            <b/>
            <sz val="8"/>
            <color indexed="81"/>
            <rFont val="Tahoma"/>
            <family val="2"/>
          </rPr>
          <t xml:space="preserve">
Durchschnittsmenge an jährliche Nachkommen (über den ganzen Zeitraum)</t>
        </r>
      </text>
    </comment>
    <comment ref="B102" authorId="0" shapeId="0">
      <text>
        <r>
          <rPr>
            <b/>
            <sz val="8"/>
            <color indexed="81"/>
            <rFont val="Tahoma"/>
            <family val="2"/>
          </rPr>
          <t xml:space="preserve">
Zuchtgruppensieger 2009</t>
        </r>
      </text>
    </comment>
    <comment ref="B106" authorId="0" shapeId="0">
      <text>
        <r>
          <rPr>
            <b/>
            <sz val="8"/>
            <color indexed="81"/>
            <rFont val="Tahoma"/>
            <family val="2"/>
          </rPr>
          <t xml:space="preserve">
Zum Vergleich</t>
        </r>
      </text>
    </comment>
    <comment ref="AA126" authorId="0" shapeId="0">
      <text>
        <r>
          <rPr>
            <b/>
            <sz val="8"/>
            <color indexed="81"/>
            <rFont val="Tahoma"/>
            <family val="2"/>
          </rPr>
          <t>Nicht vollständig</t>
        </r>
      </text>
    </comment>
  </commentList>
</comments>
</file>

<file path=xl/comments3.xml><?xml version="1.0" encoding="utf-8"?>
<comments xmlns="http://schemas.openxmlformats.org/spreadsheetml/2006/main">
  <authors>
    <author>Gebruiker</author>
  </authors>
  <commentList>
    <comment ref="A2" authorId="0" shapeId="0">
      <text>
        <r>
          <rPr>
            <sz val="8"/>
            <color indexed="81"/>
            <rFont val="Tahoma"/>
            <family val="2"/>
          </rPr>
          <t xml:space="preserve">
</t>
        </r>
        <r>
          <rPr>
            <b/>
            <sz val="8"/>
            <color indexed="81"/>
            <rFont val="Tahoma"/>
            <family val="2"/>
          </rPr>
          <t>Zunächst wurde sortiert/nummeriert nach Höhe der Menge der Welpeneintragungen in der SV-Genetics-Database (Zahl in Spalte N).
In einem weiteren Schritt aber wurde nachher umsortiert nach Höhe des jährlichen Welpen-Durchschnitts, rechts in der Tabelle (Spalte O).</t>
        </r>
      </text>
    </comment>
    <comment ref="M2" authorId="0" shapeId="0">
      <text>
        <r>
          <rPr>
            <b/>
            <sz val="8"/>
            <color indexed="81"/>
            <rFont val="Tahoma"/>
            <family val="2"/>
          </rPr>
          <t xml:space="preserve">
2009 noch nicht komplett. Letzte Quartal fehlt noch.</t>
        </r>
      </text>
    </comment>
    <comment ref="O2" authorId="0" shapeId="0">
      <text>
        <r>
          <rPr>
            <b/>
            <sz val="8"/>
            <color indexed="81"/>
            <rFont val="Tahoma"/>
            <family val="2"/>
          </rPr>
          <t>In dieser Aufstellung wurden Züchter gelistet die durchschnittlich mehr als 20 Welpen pro Jahr produzieren.
Dabei müssen wir selbstverständlich die Zusatz-Zwinger berücksichtigen.
Einige Züchter haben sich spezialisiert auf das Hervorbringen von Champions (im Hinblick auf die Erlöse aus Deckakten und auf lukrative Verkaufssummen). Sie wurden (gesammelt) hinzugefügt.</t>
        </r>
      </text>
    </comment>
    <comment ref="R2" authorId="0" shapeId="0">
      <text>
        <r>
          <rPr>
            <b/>
            <sz val="8"/>
            <color indexed="81"/>
            <rFont val="Tahoma"/>
            <family val="2"/>
          </rPr>
          <t xml:space="preserve">
In dieser Übung gehen wir davon aus, dass die Zusatzzwinger NICHT über einen eigenen Deckrüden verfügen. Für sie rechnen wir also keinen Basis-Deckumsatz wie das für andere Zwinger schon der Fall ist. Sollten sie dennoch einen Deckrüden haben, wird er bei der nächsten Übung mitgezählt.</t>
        </r>
        <r>
          <rPr>
            <sz val="8"/>
            <color indexed="81"/>
            <rFont val="Tahoma"/>
            <family val="2"/>
          </rPr>
          <t xml:space="preserve">
</t>
        </r>
      </text>
    </comment>
    <comment ref="B94" authorId="0" shapeId="0">
      <text>
        <r>
          <rPr>
            <b/>
            <sz val="8"/>
            <color indexed="81"/>
            <rFont val="Tahoma"/>
            <family val="2"/>
          </rPr>
          <t xml:space="preserve">Ein echter Hobby-Züchter hat höchstens 2-3 Würfe im Jahr. Er züchtet auch nicht kontinuierlich, es wird mal ein Jahr ausgesetzt.
Klar, dass die Einkünfte wohl kaum die Kosten decken.
Ein eigener Deckrüde hat er wohl auch nicht zur Verfügung.
</t>
        </r>
      </text>
    </comment>
    <comment ref="R94" authorId="0" shapeId="0">
      <text>
        <r>
          <rPr>
            <b/>
            <sz val="8"/>
            <color indexed="81"/>
            <rFont val="Tahoma"/>
            <family val="2"/>
          </rPr>
          <t>Der kleine Hobby-Züchter hat selbstverständlich auch keinen eigenen Deckrüden zur Verfügung.</t>
        </r>
        <r>
          <rPr>
            <sz val="8"/>
            <color indexed="81"/>
            <rFont val="Tahoma"/>
            <family val="2"/>
          </rPr>
          <t xml:space="preserve">
</t>
        </r>
      </text>
    </comment>
  </commentList>
</comments>
</file>

<file path=xl/sharedStrings.xml><?xml version="1.0" encoding="utf-8"?>
<sst xmlns="http://schemas.openxmlformats.org/spreadsheetml/2006/main" count="1974" uniqueCount="1716">
  <si>
    <t>Urbecke</t>
  </si>
  <si>
    <t>Wattenscheid</t>
  </si>
  <si>
    <t>Wiesenborn</t>
  </si>
  <si>
    <t>Winnloh</t>
  </si>
  <si>
    <t>Wolfskammer</t>
  </si>
  <si>
    <t>Worringer Rheinaue</t>
  </si>
  <si>
    <t>Mönchberg</t>
  </si>
  <si>
    <t>Noriswand</t>
  </si>
  <si>
    <t>Trienzbachtal</t>
  </si>
  <si>
    <t>Hühnegrab</t>
  </si>
  <si>
    <t>Wienerau</t>
  </si>
  <si>
    <t>Maineiche</t>
  </si>
  <si>
    <t>Haus Dexel</t>
  </si>
  <si>
    <t>Lärchenhain</t>
  </si>
  <si>
    <t>Gödinghofer Weg</t>
  </si>
  <si>
    <t>Bärenschlucht</t>
  </si>
  <si>
    <t>Eichbaum</t>
  </si>
  <si>
    <t>Gräfental</t>
  </si>
  <si>
    <t>Schloss Veitenstein</t>
  </si>
  <si>
    <t>Murrenhütte</t>
  </si>
  <si>
    <t>Fasanerie</t>
  </si>
  <si>
    <t>Schäferzelch</t>
  </si>
  <si>
    <t>Königshöhle</t>
  </si>
  <si>
    <t>Essweiler Tal</t>
  </si>
  <si>
    <t>Zeit</t>
  </si>
  <si>
    <t>Nr.</t>
  </si>
  <si>
    <t>schwarzen Zwinger</t>
  </si>
  <si>
    <t>St.-Michaels-Berg</t>
  </si>
  <si>
    <t>Teuchelwald</t>
  </si>
  <si>
    <t>Tronje</t>
  </si>
  <si>
    <t>Roten Matter</t>
  </si>
  <si>
    <t>Sandkautschneise</t>
  </si>
  <si>
    <t>Michaelswiese</t>
  </si>
  <si>
    <t>Modithor</t>
  </si>
  <si>
    <t>Mutzbach</t>
  </si>
  <si>
    <t>Natoplatz</t>
  </si>
  <si>
    <t>Noort</t>
  </si>
  <si>
    <t>Patscherkofel</t>
  </si>
  <si>
    <t>Ponte-Nova (Ost)</t>
  </si>
  <si>
    <t>Klostermoor</t>
  </si>
  <si>
    <t>Lastal</t>
  </si>
  <si>
    <t>Lechtal</t>
  </si>
  <si>
    <t>Lentulo</t>
  </si>
  <si>
    <t>Liebeswarte</t>
  </si>
  <si>
    <t>Maaraue</t>
  </si>
  <si>
    <t>Maria-Buch</t>
  </si>
  <si>
    <t>Hawelkaweg</t>
  </si>
  <si>
    <t>hohen Erle</t>
  </si>
  <si>
    <t>Holzbach</t>
  </si>
  <si>
    <t>Holzheimer Linde</t>
  </si>
  <si>
    <t>Kahler Heide</t>
  </si>
  <si>
    <t>Kammberg</t>
  </si>
  <si>
    <t>Kapellenberg</t>
  </si>
  <si>
    <t>Karthago</t>
  </si>
  <si>
    <t>Kellerbug</t>
  </si>
  <si>
    <t>Kiefersheck</t>
  </si>
  <si>
    <t>Hasenborn</t>
  </si>
  <si>
    <t>Haus Beck</t>
  </si>
  <si>
    <t>Haus Gero</t>
  </si>
  <si>
    <t>Haus Tyson</t>
  </si>
  <si>
    <t>Ecknachtal</t>
  </si>
  <si>
    <t>Ehrenfeste</t>
  </si>
  <si>
    <t>Eichendorfschule</t>
  </si>
  <si>
    <t>Emkendorfer Park</t>
  </si>
  <si>
    <t>Ernetranch</t>
  </si>
  <si>
    <t>Farbenspiel</t>
  </si>
  <si>
    <t>Fichtenspitze</t>
  </si>
  <si>
    <t>Fidelius</t>
  </si>
  <si>
    <t>Finkenschlag</t>
  </si>
  <si>
    <t>Frankengold</t>
  </si>
  <si>
    <t>Freiheit Westerholt</t>
  </si>
  <si>
    <t>Geefacker</t>
  </si>
  <si>
    <t>Goldperle</t>
  </si>
  <si>
    <t>Cap Arkona</t>
  </si>
  <si>
    <t>1986</t>
  </si>
  <si>
    <t>1987</t>
  </si>
  <si>
    <t>1988</t>
  </si>
  <si>
    <t>1989</t>
  </si>
  <si>
    <t>1990</t>
  </si>
  <si>
    <t>1991</t>
  </si>
  <si>
    <t>1992</t>
  </si>
  <si>
    <t>1993</t>
  </si>
  <si>
    <t>1994</t>
  </si>
  <si>
    <t>1995</t>
  </si>
  <si>
    <t>1996</t>
  </si>
  <si>
    <t>1997</t>
  </si>
  <si>
    <t>1998</t>
  </si>
  <si>
    <t>1999</t>
  </si>
  <si>
    <t>2000</t>
  </si>
  <si>
    <t>2001</t>
  </si>
  <si>
    <t>2002</t>
  </si>
  <si>
    <t>2003</t>
  </si>
  <si>
    <t>2004</t>
  </si>
  <si>
    <t>2005</t>
  </si>
  <si>
    <t>Aducht</t>
  </si>
  <si>
    <t>Alt-Grunde</t>
  </si>
  <si>
    <t>Arlett</t>
  </si>
  <si>
    <t>Arolser Holz</t>
  </si>
  <si>
    <t>Aurelius</t>
  </si>
  <si>
    <t>Baruther Land</t>
  </si>
  <si>
    <t>Batu</t>
  </si>
  <si>
    <t>Bergmannshof</t>
  </si>
  <si>
    <t>Bernhardinerhof</t>
  </si>
  <si>
    <t>Bierstadter Hof</t>
  </si>
  <si>
    <t>Blue-Iris</t>
  </si>
  <si>
    <t>Genetics</t>
  </si>
  <si>
    <t>Ostfr. Thingstätte</t>
  </si>
  <si>
    <t>Ölschnabel</t>
  </si>
  <si>
    <t>Team Radsieksbeeke</t>
  </si>
  <si>
    <t>Team Fiemereck</t>
  </si>
  <si>
    <t>Team Zellwaldrand</t>
  </si>
  <si>
    <t>Haus Kirschental</t>
  </si>
  <si>
    <t>Holtkämper Hof</t>
  </si>
  <si>
    <t>Team Agrigento</t>
  </si>
  <si>
    <t>Welpen</t>
  </si>
  <si>
    <t>Years</t>
  </si>
  <si>
    <t>Team Piste Trophe 2002</t>
  </si>
  <si>
    <t>Wildsteiger Landhaus</t>
  </si>
  <si>
    <t>Kap Karthago</t>
  </si>
  <si>
    <t>Haus Salztalblick</t>
  </si>
  <si>
    <t>Murrtal Zwinger</t>
  </si>
  <si>
    <t>Fichtenschlag-Zwinger</t>
  </si>
  <si>
    <t>Fichtenschlag USA</t>
  </si>
  <si>
    <t>Arminius 2000</t>
  </si>
  <si>
    <t>Haus Trafalga</t>
  </si>
  <si>
    <t>Holtkämper Tor</t>
  </si>
  <si>
    <t>Zwingernamen</t>
  </si>
  <si>
    <t>Salztalblick *</t>
  </si>
  <si>
    <t>Kirschental *</t>
  </si>
  <si>
    <t>Holtkämper See *</t>
  </si>
  <si>
    <t>Zellwaldrand *</t>
  </si>
  <si>
    <t>Agrigento *</t>
  </si>
  <si>
    <t>Piste Trophe *</t>
  </si>
  <si>
    <t>Trafalga (Ost) *</t>
  </si>
  <si>
    <t>Fiemereck *</t>
  </si>
  <si>
    <t>Wildsteiger Land *</t>
  </si>
  <si>
    <t>Fichtenschlag * *</t>
  </si>
  <si>
    <t>Murrtal *</t>
  </si>
  <si>
    <t>Radsieksbeeke *</t>
  </si>
  <si>
    <t>à 800 Euro</t>
  </si>
  <si>
    <t>Osterberger-Land</t>
  </si>
  <si>
    <t>Umsatz Übung</t>
  </si>
  <si>
    <r>
      <t>NK-</t>
    </r>
    <r>
      <rPr>
        <b/>
        <sz val="10"/>
        <rFont val="Calibri"/>
        <family val="2"/>
      </rPr>
      <t>Ø</t>
    </r>
    <r>
      <rPr>
        <b/>
        <sz val="10"/>
        <rFont val="Arial"/>
        <family val="2"/>
      </rPr>
      <t xml:space="preserve"> pro Jahr</t>
    </r>
  </si>
  <si>
    <t>Pups in period</t>
  </si>
  <si>
    <t>Beispiel Hobby-Züchter</t>
  </si>
  <si>
    <t>Welpen-Umsatz</t>
  </si>
  <si>
    <t>X</t>
  </si>
  <si>
    <t>Kirschental (+ Haus + Bach)</t>
  </si>
  <si>
    <t>Fiemereck (+ Team)</t>
  </si>
  <si>
    <t>Holtkämper See (+ Hof + Tor)</t>
  </si>
  <si>
    <t>Piste Trophe (+ Team)</t>
  </si>
  <si>
    <t>Zellwaldrand (+ Team)</t>
  </si>
  <si>
    <t>Fichtenschlag (+ Team + USA)</t>
  </si>
  <si>
    <t>Agrigento (+ Team)</t>
  </si>
  <si>
    <t>Murrtal (+ Zwinger)</t>
  </si>
  <si>
    <t>Wildsteiger Land (+ Landhaus)</t>
  </si>
  <si>
    <t>Vopo vom Kirschental</t>
  </si>
  <si>
    <t>Eiko vom Kirschental</t>
  </si>
  <si>
    <t>Uwe vom Kirschental</t>
  </si>
  <si>
    <t>Cito vom Kirschental</t>
  </si>
  <si>
    <t>Iso vom Kirschental</t>
  </si>
  <si>
    <t>Ux vom Kirschental</t>
  </si>
  <si>
    <t>Quant vom Kirschental</t>
  </si>
  <si>
    <t>Matzo vom Kirschental</t>
  </si>
  <si>
    <t>Wilko vom Kirschental</t>
  </si>
  <si>
    <t>Clodo vom Kirschental</t>
  </si>
  <si>
    <t>Panjo vom Kirschental</t>
  </si>
  <si>
    <t>Emir vom Kirschental</t>
  </si>
  <si>
    <t>Zito von der Noriswand (West)</t>
  </si>
  <si>
    <t>Leif von der Noriswand (West)</t>
  </si>
  <si>
    <t>Sasko von der Noriswand (West)</t>
  </si>
  <si>
    <t>Indo von der Noriswand (West)</t>
  </si>
  <si>
    <t>Vito von der Noriswand (West)</t>
  </si>
  <si>
    <t>Janos von der Noriswand (West)</t>
  </si>
  <si>
    <t>Kalle von der Noriswand (West)</t>
  </si>
  <si>
    <t>Ergo von der Noriswand (West)</t>
  </si>
  <si>
    <t>Karly von der Noriswand (West)</t>
  </si>
  <si>
    <t>Raven von der Noriswand (West)</t>
  </si>
  <si>
    <t>Fedor von der Noriswand (West)</t>
  </si>
  <si>
    <t>Top- Deckrüden</t>
  </si>
  <si>
    <t>Rikkor von Bad-Boll</t>
  </si>
  <si>
    <t>Neptun von Bad-Boll</t>
  </si>
  <si>
    <t>Atlas von Bad-Boll</t>
  </si>
  <si>
    <t>Gorbi von Bad-Boll</t>
  </si>
  <si>
    <t>Wick von Bad-Boll</t>
  </si>
  <si>
    <t>Pütz von Bad-Boll</t>
  </si>
  <si>
    <t>Yanox von Bad-Boll</t>
  </si>
  <si>
    <t>Natan von Bad-Boll</t>
  </si>
  <si>
    <t>Olymp von Bad-Boll</t>
  </si>
  <si>
    <t>Ober von Bad-Boll</t>
  </si>
  <si>
    <t>Xadro von Bad-Boll</t>
  </si>
  <si>
    <t>Naxos von Bad-Boll</t>
  </si>
  <si>
    <t>Odin vom Holtkämper Hof</t>
  </si>
  <si>
    <t>Ilbo vom Holtkämper See</t>
  </si>
  <si>
    <t>Idol vom Holtkämper Hof</t>
  </si>
  <si>
    <t>Miro vom Holtkämper See</t>
  </si>
  <si>
    <t>Negus vom Holtkämper See</t>
  </si>
  <si>
    <t>Naxos vom Holtkämper See</t>
  </si>
  <si>
    <t>Uran vom Holtkämper See</t>
  </si>
  <si>
    <t>Carlo vom Holtkämper Hof</t>
  </si>
  <si>
    <t>Erk vom Holtkämper See</t>
  </si>
  <si>
    <t>Ursus von Batu</t>
  </si>
  <si>
    <t>Ero von Batu</t>
  </si>
  <si>
    <t>Larus von Batu</t>
  </si>
  <si>
    <t>Immo von Batu</t>
  </si>
  <si>
    <t>Wando von Batu</t>
  </si>
  <si>
    <t>Onex von Batu</t>
  </si>
  <si>
    <t>Ux von Batu</t>
  </si>
  <si>
    <t>Harko von Batu</t>
  </si>
  <si>
    <t>Exl von Batu</t>
  </si>
  <si>
    <t>Luck von Batu</t>
  </si>
  <si>
    <t>Meik von Batu</t>
  </si>
  <si>
    <t>Übung Umsatz Deckrüden</t>
  </si>
  <si>
    <t>Reiner Welpen Umsatz (Wert 2010)</t>
  </si>
  <si>
    <t>Yak vom Frankengold</t>
  </si>
  <si>
    <t>Sirio della Real Favorita</t>
  </si>
  <si>
    <t>Uran vom Wildsteiger Land</t>
  </si>
  <si>
    <t>Cash vom Wildsteiger Land</t>
  </si>
  <si>
    <t>Yago vom Wildsteiger Land</t>
  </si>
  <si>
    <t>Yambo vom Wildsteiger Land</t>
  </si>
  <si>
    <t>Yasso vom Wildsteiger Land</t>
  </si>
  <si>
    <t>Bill vom Wildsteiger Land</t>
  </si>
  <si>
    <t>Nils vom Wildsteiger Land</t>
  </si>
  <si>
    <t>Gildo vom Wildsteiger Land</t>
  </si>
  <si>
    <t>Vedor vom Wildsteiger Land</t>
  </si>
  <si>
    <t>Lauser vom Wildsteiger Land</t>
  </si>
  <si>
    <t>Heiko vom Wildsteiger Land</t>
  </si>
  <si>
    <t>Welpen in Genetics seit 01/01/1986</t>
  </si>
  <si>
    <t>Deckeinsätze Top-Deckrüden Inland (2/3)</t>
  </si>
  <si>
    <t>Deckeinsätze Top-Deckrüden Ausland (1/3)</t>
  </si>
  <si>
    <t>Total Soll-Umsatz Übung</t>
  </si>
  <si>
    <t>Total Deckeinsätze aller Top-Deckrüden</t>
  </si>
  <si>
    <t>Zucht Jahren</t>
  </si>
  <si>
    <t>Radsieksbeeke (+ Team)</t>
  </si>
  <si>
    <t>DSH Welpenübersicht -  "1986 - 2009" - GSD Puppies Chart</t>
  </si>
  <si>
    <t>11 Jahre</t>
  </si>
  <si>
    <t>Jahre</t>
  </si>
  <si>
    <t>Salztal-Höhe</t>
  </si>
  <si>
    <t>* = haben Zusatz-Zwinger</t>
  </si>
  <si>
    <t>Kirschenbach</t>
  </si>
  <si>
    <t>Die grösste DSH Welpen-Produzenten 1999-2009 (11 Jahren)</t>
  </si>
  <si>
    <t>Salztalblick (+ Haus + Höhe)</t>
  </si>
  <si>
    <t>Trafalga (Ost) + Haus Traf.</t>
  </si>
  <si>
    <t>Karthago (+ Kap Karth.)</t>
  </si>
  <si>
    <t>Genetics (1.Q/2010)</t>
  </si>
  <si>
    <t>DSH Welpenübersicht -  "1999 - 2009" - GSD Puppies Chart</t>
  </si>
  <si>
    <t>Ehrenfeste (inkl. Team)</t>
  </si>
  <si>
    <t>Waldhang (inkl. Zwinger)</t>
  </si>
  <si>
    <t>Kirschental * *</t>
  </si>
  <si>
    <t>Holtkämper See * *</t>
  </si>
  <si>
    <t xml:space="preserve">Salztalblick * * </t>
  </si>
  <si>
    <t>Karthago *</t>
  </si>
  <si>
    <t>Arminius *</t>
  </si>
  <si>
    <t>In Prozente</t>
  </si>
  <si>
    <t>Bad Wäldle</t>
  </si>
  <si>
    <t>Die grössten DSH Welpen-Produzenten 1986-2008 (23 Jahren)</t>
  </si>
  <si>
    <t>Gesamt:</t>
  </si>
  <si>
    <t>Schiffslache</t>
  </si>
  <si>
    <t>Bad-Boll (+ Bad Wäldle)</t>
  </si>
  <si>
    <t>Arminius (+ Arm. 2000)</t>
  </si>
  <si>
    <t>Bad-Boll *</t>
  </si>
  <si>
    <t>Übung Welpen Soll-Umsatz</t>
  </si>
  <si>
    <t>Branko vom Salztalblick</t>
  </si>
  <si>
    <t>Paska vom Salztalblick</t>
  </si>
  <si>
    <t>Boris vom Salztalblick</t>
  </si>
  <si>
    <t>Jimm von der Salztal-Höhe</t>
  </si>
  <si>
    <t>Yasso vom Holtkämper See</t>
  </si>
  <si>
    <t>Elch vom Holtkämper See</t>
  </si>
  <si>
    <t>Arras vom Holtkämper See</t>
  </si>
  <si>
    <t>Quando vom Holtkämper See</t>
  </si>
  <si>
    <t>Clinten vom Holtkämper See</t>
  </si>
  <si>
    <t>siehe Wildsteig</t>
  </si>
  <si>
    <t>Yak from Frankengold</t>
  </si>
  <si>
    <t>Yack von der Noriswand (West)</t>
  </si>
  <si>
    <t>Nutz von der Noriswand (West)</t>
  </si>
  <si>
    <t>Ronaldo von der Noriswand (West)</t>
  </si>
  <si>
    <t>Quell vom Kirschental</t>
  </si>
  <si>
    <t>Kris vom Kirschental</t>
  </si>
  <si>
    <t>Vagus vom Kirschental</t>
  </si>
  <si>
    <t>Uran vom Kirschental</t>
  </si>
  <si>
    <t>Nando von Bad-Boll</t>
  </si>
  <si>
    <t>Jaschin von Bad-Boll</t>
  </si>
  <si>
    <t>Ovid von Bad-Boll</t>
  </si>
  <si>
    <t>Lutz von Bad-Boll</t>
  </si>
  <si>
    <t>Cary vom Fiemereck</t>
  </si>
  <si>
    <t>Sämmo vom Fiemereck</t>
  </si>
  <si>
    <t>Solo vom Team Fiemereck</t>
  </si>
  <si>
    <t>Quantum vom Fiemereck</t>
  </si>
  <si>
    <t>Zabax vom Fiemereck</t>
  </si>
  <si>
    <t>Raskan vom Fiemereck</t>
  </si>
  <si>
    <t>Urano vom Fiemereck</t>
  </si>
  <si>
    <t>Jascho vom Fiemereck</t>
  </si>
  <si>
    <t>Dingo vom Fiemereck</t>
  </si>
  <si>
    <t>Henning van Noort</t>
  </si>
  <si>
    <t>Erasmus van Noort</t>
  </si>
  <si>
    <t>Andrjuscha van Noort</t>
  </si>
  <si>
    <t>Drasso van Noort</t>
  </si>
  <si>
    <t>Laios van Noort</t>
  </si>
  <si>
    <t>Rudi van Noort</t>
  </si>
  <si>
    <t>Jack van Noort</t>
  </si>
  <si>
    <t>Adrian van Noort</t>
  </si>
  <si>
    <t>Esto van Noort</t>
  </si>
  <si>
    <t>Pütz van Noort</t>
  </si>
  <si>
    <t>Quarz van Noort</t>
  </si>
  <si>
    <t>Konny van Noort</t>
  </si>
  <si>
    <t>Latus van Noort</t>
  </si>
  <si>
    <t>Vanos van Noort</t>
  </si>
  <si>
    <t>Roy van Noort</t>
  </si>
  <si>
    <t>Kimbo vom Mönchberg</t>
  </si>
  <si>
    <t>Jaguar vom Mönchberg</t>
  </si>
  <si>
    <t>Urk vom Mönchberg</t>
  </si>
  <si>
    <t>Nutz vom Mönchberg</t>
  </si>
  <si>
    <t>Zapp vom Mönchberg</t>
  </si>
  <si>
    <t>Norfu vom Mönchberg</t>
  </si>
  <si>
    <t>Zasko vom Mönchberg</t>
  </si>
  <si>
    <t>Vinos vom Mönchberg</t>
  </si>
  <si>
    <t>Gabor vom Mönchberg</t>
  </si>
  <si>
    <t>Eron vom Mönchberg</t>
  </si>
  <si>
    <t>Zabak vom Mönchberg</t>
  </si>
  <si>
    <t>Jupiter vom Mönchberg</t>
  </si>
  <si>
    <t>Landro vom Mönchberg</t>
  </si>
  <si>
    <t>Ulk von Arlett</t>
  </si>
  <si>
    <t>Ghandi von Arlett</t>
  </si>
  <si>
    <t>Flick von Arlett</t>
  </si>
  <si>
    <t>Rickor von Arlett</t>
  </si>
  <si>
    <t>Flipp von Arlett</t>
  </si>
  <si>
    <t>Huppy von Arlett</t>
  </si>
  <si>
    <t>Joker von Arlett</t>
  </si>
  <si>
    <t>Nicco von Arlett</t>
  </si>
  <si>
    <t>Italo von Arlett</t>
  </si>
  <si>
    <t>Yasso von Arlett</t>
  </si>
  <si>
    <t>Petz von Arlett</t>
  </si>
  <si>
    <t>Bazi von der Urbecke</t>
  </si>
  <si>
    <t>Nicos von Batu</t>
  </si>
  <si>
    <t>Kondor von Batu</t>
  </si>
  <si>
    <t>Aksel von Batu</t>
  </si>
  <si>
    <t>Vantor von Batu</t>
  </si>
  <si>
    <t>Olim von Batu</t>
  </si>
  <si>
    <t>Turbo von Batu</t>
  </si>
  <si>
    <t>Fedor von Batu</t>
  </si>
  <si>
    <t>Rondo von Batu</t>
  </si>
  <si>
    <t>Max von Batu</t>
  </si>
  <si>
    <t>Campino von der Piste Trophe</t>
  </si>
  <si>
    <t>Ory von der Piste Trophe</t>
  </si>
  <si>
    <t>Heimo von der Kahler Heide</t>
  </si>
  <si>
    <t>Glicko von der Kahler Heide</t>
  </si>
  <si>
    <t>Narro von der Kahler Heide</t>
  </si>
  <si>
    <t>Argo von der Kahler Heide</t>
  </si>
  <si>
    <t>Xavier von der Kahler Heide</t>
  </si>
  <si>
    <t>Ovid von der Kahler Heide</t>
  </si>
  <si>
    <t>Gringos von der Kahler Heide</t>
  </si>
  <si>
    <t>Mischale von der Kahler Heide</t>
  </si>
  <si>
    <t>Xero vom Geefacker</t>
  </si>
  <si>
    <t>Kai vom Geefacker</t>
  </si>
  <si>
    <t>Wandoro vom Geefacker</t>
  </si>
  <si>
    <t>Dallas vom Geefacker</t>
  </si>
  <si>
    <t>Wotan vom Geefacker</t>
  </si>
  <si>
    <t>Jack vom Trienzbachtal (West)</t>
  </si>
  <si>
    <t>Gundo vom Trienzbachtal (West)</t>
  </si>
  <si>
    <t>Bond vom Trienzbachtal (West)</t>
  </si>
  <si>
    <t>Prall vom Trienzbachtal (West)</t>
  </si>
  <si>
    <t>Zank vom Trienzbachtal (West)</t>
  </si>
  <si>
    <t>Harro vom Trienzbachtal (West)</t>
  </si>
  <si>
    <t>Hart vom Trienzbachtal (West)</t>
  </si>
  <si>
    <t>Elch vom Trienzbachtal (West)</t>
  </si>
  <si>
    <t>Dago vom Wildsteiger Land</t>
  </si>
  <si>
    <t>Quax vom Wildsteiger Land</t>
  </si>
  <si>
    <t>Leiko vom Wildsteiger Land</t>
  </si>
  <si>
    <t>Sabo vom Wildsteiger Land</t>
  </si>
  <si>
    <t>Gustl vom Wildsteiger Land</t>
  </si>
  <si>
    <t>Urano vom Wildsteiger Land</t>
  </si>
  <si>
    <t>Yalk vom Wildsteiger Land</t>
  </si>
  <si>
    <t>Sam vom Wildsteiger Land</t>
  </si>
  <si>
    <t>Rambaz von der hohen Erle</t>
  </si>
  <si>
    <t>Nicky von der hohen Erle</t>
  </si>
  <si>
    <t>Xino von der hohen Erle</t>
  </si>
  <si>
    <t>Cliff vom Hühnegrab</t>
  </si>
  <si>
    <t>Warro vom Hühnegrab</t>
  </si>
  <si>
    <t>Orbit vom Hühnegrab</t>
  </si>
  <si>
    <t>Yenno vom Hühnegrab</t>
  </si>
  <si>
    <t>Bac vom Hühnegrab</t>
  </si>
  <si>
    <t>Xando von Karthago</t>
  </si>
  <si>
    <t>Fado von Karthago</t>
  </si>
  <si>
    <t>Elk von Karthago</t>
  </si>
  <si>
    <t>Rasko von Karthago</t>
  </si>
  <si>
    <t>Olix von Karthago</t>
  </si>
  <si>
    <t>Rick von Karthago</t>
  </si>
  <si>
    <t>Wicko von Karthago</t>
  </si>
  <si>
    <t>Okar von Karthago</t>
  </si>
  <si>
    <t>Quax von Karthago</t>
  </si>
  <si>
    <t>Dusty von Karthago</t>
  </si>
  <si>
    <t>Orloff von Karthago</t>
  </si>
  <si>
    <t>Gasko von Karthago</t>
  </si>
  <si>
    <t>Ingolf von Karthago</t>
  </si>
  <si>
    <t>Eros vom Zellwaldrand</t>
  </si>
  <si>
    <t>Victor vom Zellwaldrand</t>
  </si>
  <si>
    <t>Gero vom Zellwaldrand</t>
  </si>
  <si>
    <t>Tabo vom Zellwaldrand</t>
  </si>
  <si>
    <t>Ullinos vom Zellwaldrand</t>
  </si>
  <si>
    <t>Pascha vom Zellwaldrand</t>
  </si>
  <si>
    <t>Jonn vom Fichtenschlag</t>
  </si>
  <si>
    <t>Wilko vom Fichtenschlag</t>
  </si>
  <si>
    <t>Ole vom Fichtenschlag</t>
  </si>
  <si>
    <t>Utz vom Hawelkaweg</t>
  </si>
  <si>
    <t>Esko vom Hawelkaweg</t>
  </si>
  <si>
    <t>Darius aus Wattenscheid</t>
  </si>
  <si>
    <t>Echo aus Wattenscheid</t>
  </si>
  <si>
    <t>Rocco aus Wattenscheid</t>
  </si>
  <si>
    <t>York aus Wattenscheid</t>
  </si>
  <si>
    <t>Wallace aus Agrigento</t>
  </si>
  <si>
    <t>Irk aus Agrigento</t>
  </si>
  <si>
    <t>Rocky aus Agrigento</t>
  </si>
  <si>
    <t>Jasso aus Agrigento</t>
  </si>
  <si>
    <t>Pedro aus Agrigento</t>
  </si>
  <si>
    <t>Rex aus Agrigento</t>
  </si>
  <si>
    <t>Wilson aus Agrigento</t>
  </si>
  <si>
    <t>Scott aus Agrigento</t>
  </si>
  <si>
    <t>Meik aus Agrigento</t>
  </si>
  <si>
    <t>Yasson aus Agrigento</t>
  </si>
  <si>
    <t>Kevin vom Murrtal</t>
  </si>
  <si>
    <t>Bonso vom Murrtal</t>
  </si>
  <si>
    <t>Orno vom Murrtal</t>
  </si>
  <si>
    <t>Uwe vom Murrtal</t>
  </si>
  <si>
    <t>Yassko von der Roten Matter</t>
  </si>
  <si>
    <t>Nick von der Roten Matter</t>
  </si>
  <si>
    <t>Xasko von der Roten Matter</t>
  </si>
  <si>
    <t>Zanto von der Roten Matter</t>
  </si>
  <si>
    <t>Neck von der Maineiche (West)</t>
  </si>
  <si>
    <t>Xento von der Maineiche (West)</t>
  </si>
  <si>
    <t>Boss von der Maineiche (West)</t>
  </si>
  <si>
    <t>Unar von der Maineiche (West)</t>
  </si>
  <si>
    <t>Ex von der Maineiche (West)</t>
  </si>
  <si>
    <t>Largo von der Maineiche (West)</t>
  </si>
  <si>
    <t>Bär von der Ostfriesischen Thingstätte</t>
  </si>
  <si>
    <t>Hoss vom Lärchenhain</t>
  </si>
  <si>
    <t>Quanto vom Lärchenhain</t>
  </si>
  <si>
    <t>Zorro vom Lärchenhain</t>
  </si>
  <si>
    <t>Warro vom Lärchenhain</t>
  </si>
  <si>
    <t>Wobo vom Lärchenhain</t>
  </si>
  <si>
    <t>Jannes vom Lärchenhain</t>
  </si>
  <si>
    <t>Faro vom Haus Dexel (D)</t>
  </si>
  <si>
    <t>Indo vom Haus Dexel (D)</t>
  </si>
  <si>
    <t>Faruk vom Haus Dexel (D)</t>
  </si>
  <si>
    <t>Zamb von der Wienerau (West)</t>
  </si>
  <si>
    <t>Hanno von der Wienerau (West)</t>
  </si>
  <si>
    <t>Jello von der Wienerau (West)</t>
  </si>
  <si>
    <t>Esko von der Wienerau (West)</t>
  </si>
  <si>
    <t>Scotsch von der Wienerau (West)</t>
  </si>
  <si>
    <t>Tony von der Wienerau (West)</t>
  </si>
  <si>
    <t>Zigo von der Wienerau (West)</t>
  </si>
  <si>
    <t>Vimo von der Wienerau (West)</t>
  </si>
  <si>
    <t>Uwo von der Wienerau (West)</t>
  </si>
  <si>
    <t>Matty von der Wienerau (West)</t>
  </si>
  <si>
    <t>Tacko von der Wienerau (West)</t>
  </si>
  <si>
    <t>Urk von der Wienerau (West)</t>
  </si>
  <si>
    <t>Dax von der Wienerau (West)</t>
  </si>
  <si>
    <t>Kris von der Wienerau (West)</t>
  </si>
  <si>
    <t>Nufo von der Wienerau (West)</t>
  </si>
  <si>
    <t>Nick von der Wienerau (West)</t>
  </si>
  <si>
    <t>Janko von der Wienerau (West)</t>
  </si>
  <si>
    <t>Tango von der Wienerau (West)</t>
  </si>
  <si>
    <t>Joschy von der Wienerau (West)</t>
  </si>
  <si>
    <t>Kerry von der Wienerau (West)</t>
  </si>
  <si>
    <t>Qrick von der Wienerau (West)</t>
  </si>
  <si>
    <t>Key von der Wienerau (West)</t>
  </si>
  <si>
    <t>Xoschko vom Gödinghofer Weg</t>
  </si>
  <si>
    <t>West vom Baruther Land</t>
  </si>
  <si>
    <t>Xanthus vom Baruther Land</t>
  </si>
  <si>
    <t>Arak vom Frankengold</t>
  </si>
  <si>
    <t>Canto vom Frankengold</t>
  </si>
  <si>
    <t>Tim vom Frankengold</t>
  </si>
  <si>
    <t>Gio vom Frankengold</t>
  </si>
  <si>
    <t>Moritz vom Frankengold</t>
  </si>
  <si>
    <t>Fedor von Arminius</t>
  </si>
  <si>
    <t>Quando von Arminius</t>
  </si>
  <si>
    <t>Karly von Arminius</t>
  </si>
  <si>
    <t>Visum von Arminius</t>
  </si>
  <si>
    <t>Quantum von Arminius</t>
  </si>
  <si>
    <t>Rony von Arminius</t>
  </si>
  <si>
    <t>Natz von Arminius</t>
  </si>
  <si>
    <t>Quino von Arminius</t>
  </si>
  <si>
    <t>Fanto von Arminius</t>
  </si>
  <si>
    <t>Felix von Arminius</t>
  </si>
  <si>
    <t>Lesko von Arminius</t>
  </si>
  <si>
    <t>Olympius von Arminius</t>
  </si>
  <si>
    <t>Irk von Arminius</t>
  </si>
  <si>
    <t>Valium von Arminius</t>
  </si>
  <si>
    <t>Kanto von Arminius</t>
  </si>
  <si>
    <t>Tino von Arminius</t>
  </si>
  <si>
    <t>Hardy von Arminius</t>
  </si>
  <si>
    <t>Charly von Arminius</t>
  </si>
  <si>
    <t>Bayer von Arminius</t>
  </si>
  <si>
    <t>Ulan von Arminius</t>
  </si>
  <si>
    <t>Xaver von Arminius</t>
  </si>
  <si>
    <t>Quarto von Arminius</t>
  </si>
  <si>
    <t>Zaffo von Arminius</t>
  </si>
  <si>
    <t>Zycco von Arminius</t>
  </si>
  <si>
    <t>Hektor von Arminius</t>
  </si>
  <si>
    <t>Queno von Arminius</t>
  </si>
  <si>
    <t>Freddy von Arminius</t>
  </si>
  <si>
    <t>Utz von Arminius</t>
  </si>
  <si>
    <t>Wasko von Arminius</t>
  </si>
  <si>
    <t>Volvoro von Arminius</t>
  </si>
  <si>
    <t>Ghandi von Arminius</t>
  </si>
  <si>
    <t>Wanko von der Maaraue</t>
  </si>
  <si>
    <t>Ryno von der Maaraue</t>
  </si>
  <si>
    <t>Hoss vom Hasenborn</t>
  </si>
  <si>
    <t>Natz vom Hasenborn</t>
  </si>
  <si>
    <t>Stano vom Hasenborn</t>
  </si>
  <si>
    <t>Fant vom Hasenborn</t>
  </si>
  <si>
    <t>Kimon vom Hasenborn</t>
  </si>
  <si>
    <t>Paer vom Hasenborn</t>
  </si>
  <si>
    <t>Athos vom Hasenborn</t>
  </si>
  <si>
    <t>Neck vom Hasenborn</t>
  </si>
  <si>
    <t>Iso vom Bergmannshof</t>
  </si>
  <si>
    <t>Illo vom Bergmannshof</t>
  </si>
  <si>
    <t>Werro vom Bergmannshof</t>
  </si>
  <si>
    <t>Olk vom Bergmannshof</t>
  </si>
  <si>
    <t>Xasko vom Bergmannshof</t>
  </si>
  <si>
    <t>Cherry vom Bergmannshof</t>
  </si>
  <si>
    <t>Alex vom Bergmannshof</t>
  </si>
  <si>
    <t>Ux vom Bergmannshof</t>
  </si>
  <si>
    <t>Yasko vom Farbenspiel</t>
  </si>
  <si>
    <t>Hill vom Farbenspiel</t>
  </si>
  <si>
    <t>Fello vom Farbenspiel</t>
  </si>
  <si>
    <t>Fritz vom Farbenspiel</t>
  </si>
  <si>
    <t>Zarno vom Farbenspiel</t>
  </si>
  <si>
    <t>Eivo vom Farbenspiel</t>
  </si>
  <si>
    <t>Zaro vom Farbenspiel</t>
  </si>
  <si>
    <t>Smaragd vom Kapellenberg</t>
  </si>
  <si>
    <t>Whisky vom Bierstadter Hof</t>
  </si>
  <si>
    <t>Santos vom Bierstadter Hof</t>
  </si>
  <si>
    <t>Warro vom Bierstadter Hof</t>
  </si>
  <si>
    <t>Cayos von Fidelius</t>
  </si>
  <si>
    <t>Ian von Fidelius</t>
  </si>
  <si>
    <t>Sven vom Gräfental</t>
  </si>
  <si>
    <t>Götz vom Gräfental</t>
  </si>
  <si>
    <t>Esko vom Gräfental</t>
  </si>
  <si>
    <t>Eiko vom Finkenschlag</t>
  </si>
  <si>
    <t>Falk von der Ernetranch</t>
  </si>
  <si>
    <t>Lauser vom Emkendorfer Park</t>
  </si>
  <si>
    <t>Nachkommen</t>
  </si>
  <si>
    <t>Pütz vom Natoplatz</t>
  </si>
  <si>
    <t>Salut vom Natoplatz</t>
  </si>
  <si>
    <t>Tino vom Winnloh</t>
  </si>
  <si>
    <t>Warth vom Arolser Holz</t>
  </si>
  <si>
    <t>Nats vom Arolser Holz</t>
  </si>
  <si>
    <t>Kally von der Bärenschlucht</t>
  </si>
  <si>
    <t>Dan von der Bärenschlucht</t>
  </si>
  <si>
    <t>Sirk vom Schloß Veitenstein</t>
  </si>
  <si>
    <t>Grando vom Schloß Veitenstein</t>
  </si>
  <si>
    <t>Asco vom Schloß Veitenstein</t>
  </si>
  <si>
    <t>Idol vom Lechtal</t>
  </si>
  <si>
    <t>Til vom Lechtal</t>
  </si>
  <si>
    <t>Yoker vom Lechtal</t>
  </si>
  <si>
    <t>Falco vom Lechtal</t>
  </si>
  <si>
    <t>Iwan vom Lechtal</t>
  </si>
  <si>
    <t>Eiko vom Lechtal</t>
  </si>
  <si>
    <t>Iso vom Lechtal</t>
  </si>
  <si>
    <t>Borex aus dem schwarzen Zwinger</t>
  </si>
  <si>
    <t>Athos aus dem schwarzen Zwinger</t>
  </si>
  <si>
    <t>Randy aus dem schwarzen Zwinger</t>
  </si>
  <si>
    <t>Wink aus dem schwarzen Zwinger</t>
  </si>
  <si>
    <t>Xarex aus dem schwarzen Zwinger</t>
  </si>
  <si>
    <t>Esku aus dem schwarzen Zwinger</t>
  </si>
  <si>
    <t>Ilja aus dem schwarzen Zwinger</t>
  </si>
  <si>
    <t>Yello vom St.-Michaels-Berg</t>
  </si>
  <si>
    <t>Eloy vom St.-Michaels-Berg</t>
  </si>
  <si>
    <t>Unkas vom St.-Michaels-Berg</t>
  </si>
  <si>
    <t>Jecko vom St.-Michaels-Berg</t>
  </si>
  <si>
    <t>Dino von der Goldperle</t>
  </si>
  <si>
    <t>Puma von der Goldperle</t>
  </si>
  <si>
    <t>Remo von Lentulo</t>
  </si>
  <si>
    <t>Tyson von Lentulo</t>
  </si>
  <si>
    <t>Melano vom Cap Arkona</t>
  </si>
  <si>
    <t>Groll von Trafalga (Ost)</t>
  </si>
  <si>
    <t>Lito von Trafalga (Ost)</t>
  </si>
  <si>
    <t>Ury von Trafalga (Ost)</t>
  </si>
  <si>
    <t>Zobel von Trafalga (Ost)</t>
  </si>
  <si>
    <t>Dack aus der Königshöhle</t>
  </si>
  <si>
    <t>Orfano Blue-Iris</t>
  </si>
  <si>
    <t>Bodo vom Haus Tyson</t>
  </si>
  <si>
    <t>Mauro vom Lastal</t>
  </si>
  <si>
    <t>Amor vom Lastal</t>
  </si>
  <si>
    <t>Umax von der Liebeswarte</t>
  </si>
  <si>
    <t>Daus von der Fichtenspitze</t>
  </si>
  <si>
    <t>Bingo vom Teuchelwald</t>
  </si>
  <si>
    <t>Cim vom Ecknachtal</t>
  </si>
  <si>
    <t>Irass vom Ecknachtal</t>
  </si>
  <si>
    <t>Mack von Aducht</t>
  </si>
  <si>
    <t>Argus von Aducht</t>
  </si>
  <si>
    <t>Ralf Wiesner</t>
  </si>
  <si>
    <t>Erich Orschler</t>
  </si>
  <si>
    <t>Zasko vom Klostermoor</t>
  </si>
  <si>
    <t>Kwantum vom Klostermoor</t>
  </si>
  <si>
    <t>Kondor vom Klostermoor</t>
  </si>
  <si>
    <t>Piro vom Klostermoor</t>
  </si>
  <si>
    <t>Xorro vom Klostermoor</t>
  </si>
  <si>
    <t>Illo vom Patscherkofel</t>
  </si>
  <si>
    <t>Quax von der Fasanerie (West)</t>
  </si>
  <si>
    <t>Chicco von der Fasanerie (West)</t>
  </si>
  <si>
    <t>Vello von der Fasanerie (West)</t>
  </si>
  <si>
    <t>Filou von der Fasanerie (West)</t>
  </si>
  <si>
    <t>Snoopy von der Fasanerie (West)</t>
  </si>
  <si>
    <t>Erik von der Ehrenfeste</t>
  </si>
  <si>
    <t>Nilo von der Ehrenfeste</t>
  </si>
  <si>
    <t>Orbit von Tronje</t>
  </si>
  <si>
    <t>Pitt von Tronje</t>
  </si>
  <si>
    <t>Xandor von Tronje</t>
  </si>
  <si>
    <t>Flex von Tronje</t>
  </si>
  <si>
    <t>Gonzalez von Tronje</t>
  </si>
  <si>
    <t>Dingo vom Haus Gero</t>
  </si>
  <si>
    <t>Ilko vom Haus Gero</t>
  </si>
  <si>
    <t>Xanto vom Haus Gero</t>
  </si>
  <si>
    <t>Ilk vom Haus Gero</t>
  </si>
  <si>
    <t>Kerry vom Haus Gero</t>
  </si>
  <si>
    <t>Donko von Alt-Grunde</t>
  </si>
  <si>
    <t>Picolo von der Murrenhütte</t>
  </si>
  <si>
    <t>Jens von der Murrenhütte</t>
  </si>
  <si>
    <t>Jerro von der Murrenhütte</t>
  </si>
  <si>
    <t>Axel vom Osterberger-Land</t>
  </si>
  <si>
    <t>Merlin vom Osterberger-Land</t>
  </si>
  <si>
    <t>Don vom Osterberger-Land</t>
  </si>
  <si>
    <t>Maestro vom Osterberger-Land</t>
  </si>
  <si>
    <t>Grando von der Radsieksbeeke</t>
  </si>
  <si>
    <t>Tyson von der Schiffslache</t>
  </si>
  <si>
    <t>Saro vom Wiesenborn</t>
  </si>
  <si>
    <t>Alk vom Wiesenborn</t>
  </si>
  <si>
    <t>Larry vom Wiesenborn</t>
  </si>
  <si>
    <t>Aldo vom Wiesenborn</t>
  </si>
  <si>
    <t>Quero vom Wiesenborn</t>
  </si>
  <si>
    <t>Nils vom Wiesenborn</t>
  </si>
  <si>
    <t>Watz zur Wolfskammer</t>
  </si>
  <si>
    <t>Ulan zur Wolfskammer</t>
  </si>
  <si>
    <t>Yugo von der Michaelswiese</t>
  </si>
  <si>
    <t>Wicko von der Michaelswiese</t>
  </si>
  <si>
    <t>Amor vom Kellerbug</t>
  </si>
  <si>
    <t>Mark vom Haus Beck</t>
  </si>
  <si>
    <t>Lork vom Haus Beck</t>
  </si>
  <si>
    <t>Moritz vom Haus Beck</t>
  </si>
  <si>
    <t>Wum vom Haus Beck</t>
  </si>
  <si>
    <t>Flax vom Haus Beck</t>
  </si>
  <si>
    <t>Erk vom Haus Beck</t>
  </si>
  <si>
    <t>Santos vom Haus Beck</t>
  </si>
  <si>
    <t>Zorro vom Haus Beck</t>
  </si>
  <si>
    <t>Reza vom Haus Beck</t>
  </si>
  <si>
    <t>Fando vom Haus Beck</t>
  </si>
  <si>
    <t>Deckrüden</t>
  </si>
  <si>
    <t>s. Altenberger L.</t>
  </si>
  <si>
    <t>Indo von der Bildeiche</t>
  </si>
  <si>
    <t>Edzard Müller</t>
  </si>
  <si>
    <t>(Leo Behrens, Peter &amp; Nikolaus Messler)</t>
  </si>
  <si>
    <t>Friedrich Stenner</t>
  </si>
  <si>
    <t>Yimmy van Contra</t>
  </si>
  <si>
    <t>Leopold Bucher</t>
  </si>
  <si>
    <t>Artur &amp; Ursula kemmer</t>
  </si>
  <si>
    <t>Willi Müller, Jürgen Müller, Rita Müller</t>
  </si>
  <si>
    <t xml:space="preserve">Hermann Niedergassel, Jörg Niedergassel, Klaus Niedergassel </t>
  </si>
  <si>
    <t>Karl Füller, Matthias Füller, Marion Füller</t>
  </si>
  <si>
    <t>Martin Steffen - Jürgen Wicht</t>
  </si>
  <si>
    <t>(Jeffrey Schwartz, Hans-Joachim Dux)</t>
  </si>
  <si>
    <t>Georg Ritter</t>
  </si>
  <si>
    <t>Martin &amp; Maria Göbl, Marcus Göbl</t>
  </si>
  <si>
    <t>Leonhard Schweikert, Kerstin Schweikert</t>
  </si>
  <si>
    <t>Georg Tenbieg</t>
  </si>
  <si>
    <t>Hugo Mahr</t>
  </si>
  <si>
    <t>Kurt Röhner</t>
  </si>
  <si>
    <t>Josef Götz</t>
  </si>
  <si>
    <t>Hinrich Meinen</t>
  </si>
  <si>
    <t>Herbert Spiwek</t>
  </si>
  <si>
    <t>Werner Maxein, Frank Maxein</t>
  </si>
  <si>
    <t>(Ferdi Kötters, Amrita Jani)</t>
  </si>
  <si>
    <t>Agassi Ingodds (N1)</t>
  </si>
  <si>
    <t>Ø of Pups/Year</t>
  </si>
  <si>
    <t>NK-Ø /Jahr</t>
  </si>
  <si>
    <t>Dux von Jabora</t>
  </si>
  <si>
    <t>Reinhardt Meyer</t>
  </si>
  <si>
    <t>Erwin Wieser</t>
  </si>
  <si>
    <t>Johann Koller</t>
  </si>
  <si>
    <t>Bruno Itter</t>
  </si>
  <si>
    <t>Rüdiger Mai</t>
  </si>
  <si>
    <t>Henning Setzer</t>
  </si>
  <si>
    <t>Hans-Peter Fetten</t>
  </si>
  <si>
    <t>Klaus Kubczak, Frank Kubczak</t>
  </si>
  <si>
    <t>Hans-Jürgen Begier</t>
  </si>
  <si>
    <t>Nando vom Gollerweiher</t>
  </si>
  <si>
    <t>Lorenz Hofbauer</t>
  </si>
  <si>
    <t>Lothar Galinski</t>
  </si>
  <si>
    <t>Anton &amp; Doris Tepling</t>
  </si>
  <si>
    <t>Farus des Meilleurs Sangs</t>
  </si>
  <si>
    <t>Werner Zwiertz</t>
  </si>
  <si>
    <t>Bernhard Prem</t>
  </si>
  <si>
    <t>Josef Seitz</t>
  </si>
  <si>
    <t>Heinrich Messler</t>
  </si>
  <si>
    <t>Bernhard Norda</t>
  </si>
  <si>
    <t>Winfried &amp; Liliane Benitz</t>
  </si>
  <si>
    <t>Eugen Ecker</t>
  </si>
  <si>
    <t>Franz-Peter Knaul</t>
  </si>
  <si>
    <t>Ernst Beck</t>
  </si>
  <si>
    <t>Elzmündungsraum</t>
  </si>
  <si>
    <t>Salo vom Steigerhof (West)</t>
  </si>
  <si>
    <t>S. van Noort</t>
  </si>
  <si>
    <t>Dux de Cuatro Flores</t>
  </si>
  <si>
    <t>Arak de la Ferme Malgre L'eau</t>
  </si>
  <si>
    <t>Heinz Scheerer, Dirk Scheerer, Michael Scheerer, Christel Scheerer</t>
  </si>
  <si>
    <t>Erich Bösl, Carolin Bösl</t>
  </si>
  <si>
    <t>Christian Möller, Hanno Möller, Lutz Nix</t>
  </si>
  <si>
    <t>Werner Hagmaier</t>
  </si>
  <si>
    <t>Quasso von der Grotte</t>
  </si>
  <si>
    <t>Gerd &amp; Petra Dexel (Richard Dexel)</t>
  </si>
  <si>
    <t>Shicco von der Freiheit Westerholt</t>
  </si>
  <si>
    <t xml:space="preserve">(Josep Prat-Falgas)  </t>
  </si>
  <si>
    <t>Lasso vom neuen Berg</t>
  </si>
  <si>
    <t>Urban vom Gleisenauer Schloss</t>
  </si>
  <si>
    <t>Timo vom Berrekasten</t>
  </si>
  <si>
    <t>Dirk Wortmann (Heiko Wortmann)</t>
  </si>
  <si>
    <t xml:space="preserve">Nikolaus Messler (Peter Messler) </t>
  </si>
  <si>
    <t>Eiko v. Haus Hazelda</t>
  </si>
  <si>
    <t>Hans Martin</t>
  </si>
  <si>
    <t>Thermodos</t>
  </si>
  <si>
    <t>Plassenburg</t>
  </si>
  <si>
    <t>Balko v. Gleisenauer Schloss</t>
  </si>
  <si>
    <t>Grabfeldgau</t>
  </si>
  <si>
    <t>Valcuvia</t>
  </si>
  <si>
    <t>d' Ulmental</t>
  </si>
  <si>
    <t>Haus Zygadto</t>
  </si>
  <si>
    <t>Vegas-Pakros Connection</t>
  </si>
  <si>
    <t>Godalis</t>
  </si>
  <si>
    <t>Amur</t>
  </si>
  <si>
    <t>Dux-Zamp Connection</t>
  </si>
  <si>
    <t>Vegas du Haut Mansard</t>
  </si>
  <si>
    <t>Pakros d' Ulmental</t>
  </si>
  <si>
    <t>Ramon vom Köttersbusch</t>
  </si>
  <si>
    <t>Furbo degli Achei</t>
  </si>
  <si>
    <t>Marko della Valcuvia</t>
  </si>
  <si>
    <t>Dux della Valcuvia</t>
  </si>
  <si>
    <t>Vegas-Pakros-Bax Connection</t>
  </si>
  <si>
    <t>Quenn-Paer Connection</t>
  </si>
  <si>
    <t>Domino vom Baronenwald</t>
  </si>
  <si>
    <t>Tor di Casa Nobili</t>
  </si>
  <si>
    <t>Quenn vom Löher Weg</t>
  </si>
  <si>
    <t>Daro of Anseong</t>
  </si>
  <si>
    <t>Zamp vom Thermodos</t>
  </si>
  <si>
    <t>Hassgall/Wörner/Dieterich</t>
  </si>
  <si>
    <t>Ken vom Elzmündungsraum</t>
  </si>
  <si>
    <t>Digger vom Elzmündungsraum</t>
  </si>
  <si>
    <t>Erik vom Elzmündungsraum</t>
  </si>
  <si>
    <t>Boss vom Elzmündungsraum</t>
  </si>
  <si>
    <t>Xandro vom Elzmündungsraum</t>
  </si>
  <si>
    <t>Xeno vom Elzmündungsraum</t>
  </si>
  <si>
    <t>Tino Godalis (GB)</t>
  </si>
  <si>
    <t>Siehe Godalis</t>
  </si>
  <si>
    <t>Drago vom Amur</t>
  </si>
  <si>
    <t>Kastor vom Amur</t>
  </si>
  <si>
    <t>Uday Jani/Kötters</t>
  </si>
  <si>
    <t>Layos vom Thermodos</t>
  </si>
  <si>
    <t>Zidan vom Grabfeldgau</t>
  </si>
  <si>
    <t>Donald vom Grabfeldgau</t>
  </si>
  <si>
    <t>Valdo von der Baiertalerstraße</t>
  </si>
  <si>
    <t>Xaro d' Ulmental</t>
  </si>
  <si>
    <t>Fanto della Valcuvia</t>
  </si>
  <si>
    <t>Berry aus dem Haus Zygadto</t>
  </si>
  <si>
    <t>Dolf aus dem Haus Zygadto</t>
  </si>
  <si>
    <t>Bax von der Luisenstraße</t>
  </si>
  <si>
    <t>Benitz/Manser/Francioni</t>
  </si>
  <si>
    <t>Musolino/Zygadto</t>
  </si>
  <si>
    <t>Manto vom Overledingerland</t>
  </si>
  <si>
    <t>Lanzo von der Steinhägerquelle</t>
  </si>
  <si>
    <t>Randy v. Nieuwlandshof (NL)</t>
  </si>
  <si>
    <t>Xorro vom Fourniermühlenbach</t>
  </si>
  <si>
    <t>Siehe Wildsteig</t>
  </si>
  <si>
    <t>Siehe Holtkamp</t>
  </si>
  <si>
    <t>Egon Herrmann</t>
  </si>
  <si>
    <t>Siehe Agrigento</t>
  </si>
  <si>
    <t>Kimon v. Dan Alhedy's Hoeve</t>
  </si>
  <si>
    <t>Ajax vom Haller Osning</t>
  </si>
  <si>
    <t>Max della Loggia dei Mercanti</t>
  </si>
  <si>
    <t>Dino v. General-Guisanstrasse</t>
  </si>
  <si>
    <t>Benno vom Hohen-Haus</t>
  </si>
  <si>
    <t>Hans-Peter Rieker, Renate Rieker (Gert Rieker)</t>
  </si>
  <si>
    <t>Siehe Bad-Boll</t>
  </si>
  <si>
    <t>Bernd Rückert (Ernst Rückert)</t>
  </si>
  <si>
    <t>Herbert &amp; Brigitte Schwindt</t>
  </si>
  <si>
    <t>Kurt Maier, Gerd Maier</t>
  </si>
  <si>
    <t>1. Inhaber des Zwingers</t>
  </si>
  <si>
    <t>(2. Gedankenstützen)</t>
  </si>
  <si>
    <t>Athos v. Hambachtal</t>
  </si>
  <si>
    <t>Basko vom Deininghauser Park</t>
  </si>
  <si>
    <t>Siehe Jani</t>
  </si>
  <si>
    <t>(Uday Jani, Franz Heigl, Erschat Salimow)</t>
  </si>
  <si>
    <t>(Hinrich Müller)</t>
  </si>
  <si>
    <t>Dieter Nitschke, Elke &amp; Kristina</t>
  </si>
  <si>
    <t>Horst Sitzmann</t>
  </si>
  <si>
    <t>Reiner Schatz</t>
  </si>
  <si>
    <t>Angelika Landers</t>
  </si>
  <si>
    <t>Bernd Hoppe</t>
  </si>
  <si>
    <t>Heinz Hühn</t>
  </si>
  <si>
    <t>Rolf Jansen</t>
  </si>
  <si>
    <t>Ruth Stüttchen</t>
  </si>
  <si>
    <t>Hans-Peter Wagner</t>
  </si>
  <si>
    <t>Frank &amp; Sonja Bredefeld</t>
  </si>
  <si>
    <t>Hermann Kunstmann</t>
  </si>
  <si>
    <t>(Eugen Ecker: Ilja aus dem schwarzen Zwinger)</t>
  </si>
  <si>
    <t>Egenhard Hoffmann</t>
  </si>
  <si>
    <t xml:space="preserve">Randy Tyson-Witmer &amp; David Witmer </t>
  </si>
  <si>
    <t>Heinz Flecken</t>
  </si>
  <si>
    <t>Heinz Henrici</t>
  </si>
  <si>
    <t>Helmut Anranter</t>
  </si>
  <si>
    <t>Elmar Wehner</t>
  </si>
  <si>
    <t>Paul Milz</t>
  </si>
  <si>
    <t>(Patrick Milz)</t>
  </si>
  <si>
    <t>Hannes Eitler</t>
  </si>
  <si>
    <t>Klaus Bernhard</t>
  </si>
  <si>
    <t>(Claudia Heinig)</t>
  </si>
  <si>
    <t>Günther Bernd</t>
  </si>
  <si>
    <t>Eckhard Rutzen</t>
  </si>
  <si>
    <t>Margit van Dorssen, Alexandra, Mathijs, Maria-Charlotte</t>
  </si>
  <si>
    <t>(Peter Send, Ottmar Grünewald, Hans-Dieter Wüst, Martin Göbl, Leonhard Schweikert, ...)</t>
  </si>
  <si>
    <t>(Werner Brethauer, Ambrogio Verpelli, Leo Behrens)</t>
  </si>
  <si>
    <t>Dorijan v. Yohaness Berg</t>
  </si>
  <si>
    <t>Quai zu den sieben Burgen</t>
  </si>
  <si>
    <t>Wanko vom Lippischen Norden</t>
  </si>
  <si>
    <t>Quai von der Steigermühle</t>
  </si>
  <si>
    <t>Max aus der neuen Hauffstrasse</t>
  </si>
  <si>
    <t>Quando v. Bohawald</t>
  </si>
  <si>
    <t>S. Haus Dexel</t>
  </si>
  <si>
    <t>Felix von der Hansalinie</t>
  </si>
  <si>
    <t>Diego du Village le Plus Long d'Alsace</t>
  </si>
  <si>
    <t>Tim v. Haus Klebach (NL)</t>
  </si>
  <si>
    <t>Ikarus von Ducati</t>
  </si>
  <si>
    <t>Siehe Urbecke</t>
  </si>
  <si>
    <t>(Sigmund Konrad)</t>
  </si>
  <si>
    <t>Top 100 + Zusatzzwinger = Total</t>
  </si>
  <si>
    <t>Arnold Meyer</t>
  </si>
  <si>
    <t>Rudolf Schermayer</t>
  </si>
  <si>
    <t>(Helmut Buss)</t>
  </si>
  <si>
    <t>Erika Haase</t>
  </si>
  <si>
    <t>W. Frohmader</t>
  </si>
  <si>
    <t>Marina Moog</t>
  </si>
  <si>
    <t>Dando aus Nordrheinland</t>
  </si>
  <si>
    <t>Floro degli Achei</t>
  </si>
  <si>
    <t>(Oskar und Nadine Herzing, Harald Stiegler, Hans-Jürgen Wohlrab, Walter Bellgarth, C.D. Ke, Dora Szeplaki, Franz Hawelka)</t>
  </si>
  <si>
    <t>Gerd &amp; Simone Reims, Holger Reims</t>
  </si>
  <si>
    <t>(Familie Kakinoki, Imran Husain)</t>
  </si>
  <si>
    <t>(Jörg Reumer-Tenbieg)</t>
  </si>
  <si>
    <t>Waldemar Köber &amp; Waldemar (Waldi) Köber Junior</t>
  </si>
  <si>
    <t>Franz Hawelka, Stefan Hawelka</t>
  </si>
  <si>
    <t>(Erich Orschler, Jens Becker Olsen)</t>
  </si>
  <si>
    <t>(Erich Ehrenhofer)</t>
  </si>
  <si>
    <t>(Fernand Nuñez-Robles, Erich Ehrenhofer, Anja Krause, Elfriede Krause, John Cullen, Frank Kadur)</t>
  </si>
  <si>
    <t>Siegfried Wagner</t>
  </si>
  <si>
    <t>Horst &amp; Birgit Schuder</t>
  </si>
  <si>
    <t>Marco &amp; Steffi Ossmann (Bernd &amp; Evi Ossmann)</t>
  </si>
  <si>
    <t>(Josephine Kao, Wolfgang Krumnack, Wolfgang &amp; Renate Hassgall)</t>
  </si>
  <si>
    <t>S. Bergmannsh.</t>
  </si>
  <si>
    <t>Karo v. Tweelerland</t>
  </si>
  <si>
    <t>S. Agrigento</t>
  </si>
  <si>
    <t>(Josep Prat-Falgas, Steve Miller, Jürgen Manser, H.P. Rieker, Gert Rieker, Tracy Bullinger)</t>
  </si>
  <si>
    <t>Helmut Buss (Vincent Buss)</t>
  </si>
  <si>
    <t>(Uwe Wienbarg, Eckhard Brickwedde, Christiane &amp; Joe Stump)</t>
  </si>
  <si>
    <t>Alfred &amp; Ellen Mühlbauer</t>
  </si>
  <si>
    <t>Hermann Martin, Tina Martin (Waltraud, Iris Martin-Breunig)</t>
  </si>
  <si>
    <t>Frank Goldlust &amp; Susanne Reimann</t>
  </si>
  <si>
    <t>Walter Martin, Renee Rosén-Martin &amp; Michael "Micke" Rosén</t>
  </si>
  <si>
    <t>Hans-Joachim Arndt</t>
  </si>
  <si>
    <t>Quax vom Michelskirchlein</t>
  </si>
  <si>
    <t>Barras von der Riesenkastanie</t>
  </si>
  <si>
    <t>Wolfgang &amp; Kathrin Krumnack</t>
  </si>
  <si>
    <t>Joachim Krieg, Mandy Krieg</t>
  </si>
  <si>
    <t>Calimero von MaKeRa</t>
  </si>
  <si>
    <t>(Alfred Knehr)</t>
  </si>
  <si>
    <t>Jochen Prall (Heinz &amp; Petra Späth, Valentin)</t>
  </si>
  <si>
    <t>Edgar Holzmann (Maximilian)</t>
  </si>
  <si>
    <t>Georg Scheucher (Raimund, Christoph)</t>
  </si>
  <si>
    <t>(Ralf Lang, Bernd Nagel, Helmut Buss, Eckhard Brickwedde, Hinrich Müller, Rolf Petersen, Reinhard Engel, Hinrich Müller, Bent Benchmann, Uday Jani...)</t>
  </si>
  <si>
    <t>Werner &amp; Körtchen Plöger, Maik Plöger</t>
  </si>
  <si>
    <t>(Bernhard Kohlbrecher)</t>
  </si>
  <si>
    <t>Ralf &amp; Maximilian Lang (Klaus Lang)</t>
  </si>
  <si>
    <t>Xaro vom Hülsbach</t>
  </si>
  <si>
    <t>(Fernando Nuñez-Robles, Marianne Große-Holtrup, Dirk Wortmann, Meinhard Müller, Bärbel &amp; Elmar Hartmann, Waldemar Köber, Lothar Quoll, W. &amp; M. Plöger)</t>
  </si>
  <si>
    <t>Herbert &amp; Hedwig Born</t>
  </si>
  <si>
    <t>Aerry vom schwarzen Troll</t>
  </si>
  <si>
    <t>(Massimo Iacono, Petra Ossevorth &amp; Alois Osteresche)</t>
  </si>
  <si>
    <t>(Volker Thorn, Kuniko Yamada, Rui Guo, Chan Hi Hing, Patrick Thomas, Luciano Musolino, Massimo Iacono, R. Füchtencordsjürgen, Ralf Dangers, Harry Griebel, Hubertus Tulinius, Jürgen Goltermann, Katja Klotzsche, Stefanie Schmidt-Kähler, Petra Lumpe, ...)</t>
  </si>
  <si>
    <t>(Hans-Joachim Dux, Kathrin Grabowski)</t>
  </si>
  <si>
    <t>(Werner Maxein, Peter Messler, Wolfgang Krumnack)</t>
  </si>
  <si>
    <t>(Ambrogio Verpelli, Gisela van Baal, Leonhard Schweikert, Andreas Sobczyk)</t>
  </si>
  <si>
    <t>(Imran Husain, Rando von der hohen Erle, "Jerry Lee" in "K-9, Mein Partner mit der kalten Schnauze", James Belushi, Rufnamen: "Koton")</t>
  </si>
  <si>
    <t>Jürgen (Willy) Manser, Daniele (Gabriele) Francioni, Peter Send, Klaus Sievers, Harald Stock, Luciano Musolino, Nathalie Prachensky, Umberto Nobili, Francis Raoul, Harald Stock, Karl-Heinz Zygadto, Petra Lumpe &amp; Jürgen Heimburger (Bax: R. Yü/Dux: Ahmet Benzes) (Paul &amp; Edith Leonard)</t>
  </si>
  <si>
    <t>(Li Yuk Tak, Luciano Musolino &amp; David Reinke, Harald Stock, Rainer Gumbel, Bernd Wilden, Harald Brethauer, Nicole Nuhn, Andy Tong, Wolfgang Krumnack, Johan Emile Bausch...)</t>
  </si>
  <si>
    <t>(Sherman Tai, Hans Häussler, Oscar Dürr, Tracy Bullinger, Imran Husain, William B. Fleischer, Vasco Bianconi, Johan Emile Bausch)</t>
  </si>
  <si>
    <t>(Peter Send, Hans-Peter Fetten, Eric Trentenaere, Hans-Joachim Dux)</t>
  </si>
  <si>
    <t>Aurelius ==&gt; Vegas-Pakros-Bax</t>
  </si>
  <si>
    <t>Total NK ihrer Deckrüden</t>
  </si>
  <si>
    <t>Baiertalerstrasse</t>
  </si>
  <si>
    <t>!</t>
  </si>
  <si>
    <t>Wolfgang &amp; Renate Hassgall, Rafael Llantada, Albrecht Wörner, Reinhard (Lisa) Dieterich, Werner Brethauer, Erschat Salimow, Wolfgang Krumnack, Heo Jong Wook…</t>
  </si>
  <si>
    <t>Winfried &amp; Liliane Benitz, Jürgen (Willy) Manser, Daniele (Gabriele) Francioni, Peter Send, Klaus Sievers, Harald Stock, Luciano Musolino, Nathalie Prachensky, Umberto Nobili, Francis Raoul, Harald Stock, Karl-Heinz Zygadto, Petra Lumpe &amp; Jürgen Heimburger (Bax: R. Yü / Dux: Ahmet Benzes), (Paul &amp; Edith Leonard)</t>
  </si>
  <si>
    <t>(Dirk Wortmann, Alfred Kathöver, Leo Behrens, Jozef Storr, Werner Plöger, Günther Müller, Frank Bredefeld, Rudolf Schermayer, Peter Pruehs, Harald Gyurko, Heerco Walinga, Michael Kautz)</t>
  </si>
  <si>
    <t>(Andreas Sobczyk, Hiroshi Yamauchi, Willi Patten, Horst &amp; Britta Hupperich, Manfred (Josef) Merzenich, Heinz-Willi Pöttgens, Nico Kersten, Michael Kautz)</t>
  </si>
  <si>
    <t>(Kuo-Chen Chiu, Josephine Kao, Reinhard &amp; Norbert Kass, Michael Kautz)</t>
  </si>
  <si>
    <t>Richard Brauch</t>
  </si>
  <si>
    <t>Übersicht der Deckrüden mit mehr als 100 Nachkommen</t>
  </si>
  <si>
    <t>Ostfries. Thingstätte (+ Pendler)</t>
  </si>
  <si>
    <t>Bitte beachten! 2009 ist NICHT komplett!!</t>
  </si>
  <si>
    <t>Wichtige Ergänzung im Bezug auf das gemeinsame Deckgeschäft!</t>
  </si>
  <si>
    <t>Total NK</t>
  </si>
  <si>
    <t>DA Inland</t>
  </si>
  <si>
    <t>DA Ausland</t>
  </si>
  <si>
    <t>Anteil Top 100</t>
  </si>
  <si>
    <t>DA Jahr/Züchter</t>
  </si>
  <si>
    <t>NK per DA</t>
  </si>
  <si>
    <t>NK Jahr/Züchter</t>
  </si>
  <si>
    <t>im Jahr</t>
  </si>
  <si>
    <t>Alle NK für Zeitraum 1986-2009</t>
  </si>
  <si>
    <t>(Leo Behrens, M. Vogt)</t>
  </si>
  <si>
    <t>Uday (Amrita &amp; Nina) Jani, Ferdi (Angelika) Kötters, W. Hoffmann, Horst Höhn, Su Wen Hung, John Doeland…</t>
  </si>
  <si>
    <t>Einfluss des Top 100</t>
  </si>
  <si>
    <t>Züchter</t>
  </si>
  <si>
    <t>Per Züchter: 18 DA/Jahr à 800 Euro</t>
  </si>
  <si>
    <t>82x104</t>
  </si>
  <si>
    <t>Total alle Züchter/Jahr</t>
  </si>
  <si>
    <t>Population Genetics '86-'09</t>
  </si>
  <si>
    <t>Verbleibt für alle andere Züchter</t>
  </si>
  <si>
    <t>NK ihrer Haus-Rüden (siehe unten)</t>
  </si>
  <si>
    <t>NK alle Züchter zusammen/Jahr:</t>
  </si>
  <si>
    <t>Zeitraum der Aktivität</t>
  </si>
  <si>
    <t>Genetics-Zahlen 1986-2009</t>
  </si>
  <si>
    <t>NK ihrer Top-Deckrüden (nur Inland)</t>
  </si>
  <si>
    <t>Pro 10 Welpen (2 Würfe):</t>
  </si>
  <si>
    <t>1 Junghund (aus 1. Wurf z.B.) vor-trainiert</t>
  </si>
  <si>
    <t>1 Zuchthündin (aus dem 2. Wurf z.B.)</t>
  </si>
  <si>
    <t>5  Welpen an den heutigen Marktpreis</t>
  </si>
  <si>
    <t>2 Welpen à 400 Euro (wegen Fehler)</t>
  </si>
  <si>
    <t>1 verlorene Welpen od. zurückbehaltener künftiger Spitzenhund</t>
  </si>
  <si>
    <t>Pauschal-Umsatz per 10 Welpen/2 Würfe:</t>
  </si>
  <si>
    <t>Umsatz-Pauschale dieser Übung</t>
  </si>
  <si>
    <t>Siehe</t>
  </si>
  <si>
    <t>NK auf eigener Züchternamen (oben)</t>
  </si>
  <si>
    <t>Total DA</t>
  </si>
  <si>
    <t>Deckakte laut SV-Heftchen:</t>
  </si>
  <si>
    <t>Top-100 Zwinger (inklusiv Filialen)  +  3 Züchtergemeinschaften und Zuchtgruppensieger 2009</t>
  </si>
  <si>
    <t>Top 100 (+ 3 Gemeinschaften &amp; Zuchtgruppensieger 2009)</t>
  </si>
  <si>
    <t>Umsatz DA</t>
  </si>
  <si>
    <t>Total-Soll-</t>
  </si>
  <si>
    <t>Umsatz-Übung</t>
  </si>
  <si>
    <t>Deckakte (DA) Minimum-Pauschale</t>
  </si>
  <si>
    <t>Anteil der Top 100 Züchter</t>
  </si>
  <si>
    <t>Uran verkauft für DM 500.000. Das entspricht: 255.646 EUR.</t>
  </si>
  <si>
    <t>Bojan vom Pendler</t>
  </si>
  <si>
    <t>Ostfr. Thingstätte (+ Pendler)</t>
  </si>
  <si>
    <t>Hettel della Grande Valle</t>
  </si>
  <si>
    <t>Hannibal Godalis</t>
  </si>
  <si>
    <t>(Deckrüden bei  Kollegen-Züchter gekauft, die Welpen werden bei andere Z. geboren!)</t>
  </si>
  <si>
    <t>(P.Wilmers, Leo Behrens, Adolf Mittelborg, J. M. Klebach, Alfons Licher, Walter Monroe, Reinhard Kass, Erschat Salimov)</t>
  </si>
  <si>
    <t>Immo vom Rosseleck</t>
  </si>
  <si>
    <t>(Sari Nohe, Massimo Iacono, Erschat Salimow, Katja Klotzsche, Kathrin Petzold, Friedrich Heinz)</t>
  </si>
  <si>
    <t>(Leo Behrens, F. Streck)</t>
  </si>
  <si>
    <t>(S. Scharrer-Bredefeld)</t>
  </si>
  <si>
    <t>Quentin Karanberg</t>
  </si>
  <si>
    <t>Sarko di Casa Mary</t>
  </si>
  <si>
    <t>(Herbert Malle, F. Waltl)</t>
  </si>
  <si>
    <t>(Uday Jani, Margit van Dorssen, Herbert Zwettler, Heinrich Messler, R. Gunst)</t>
  </si>
  <si>
    <t>(H. Niedergassel)</t>
  </si>
  <si>
    <t>(J. Sauer, Hermann Winter, Norbert Scharschmidt)</t>
  </si>
  <si>
    <t>Zusätzlich: Verkauf von Spitzentiere gen China</t>
  </si>
  <si>
    <t>Gemeinschaften/Connections</t>
  </si>
  <si>
    <t>Übung Umsatz-Ermittlung bei den grössten Züchter von DSH</t>
  </si>
  <si>
    <t>auf</t>
  </si>
  <si>
    <t>der</t>
  </si>
  <si>
    <t>Detail</t>
  </si>
  <si>
    <t>Das Export-Geschäft CHINA</t>
  </si>
  <si>
    <t>In der Chinesischen CSV-Database eingetragene Hunde (Format CSZ-Nummer = CSZ800xxxx)</t>
  </si>
  <si>
    <t xml:space="preserve">SV-Richter &amp; LGV Heinz Scheerer (Ex BZW) </t>
  </si>
  <si>
    <t>SV-Richter &amp; BZW Reinhardt Meyer ( + LGZW)</t>
  </si>
  <si>
    <t>SV-Richter Margit van Dorssen</t>
  </si>
  <si>
    <t>Familie Niedergassel</t>
  </si>
  <si>
    <t>Bernd Rückert (Sohn von Ernst R. Ex SV-Richter)</t>
  </si>
  <si>
    <t>CSZ8000564 Feska vom Huehnegrab</t>
  </si>
  <si>
    <t>CSZ8000091 Eisa vom Bergmannshof</t>
  </si>
  <si>
    <t>CSZ8000100 Questa von Arlett</t>
  </si>
  <si>
    <t>CSZ8000309 Yak vom Frankengold</t>
  </si>
  <si>
    <t>CSZ8000086 Rebecca von der Noriswand </t>
  </si>
  <si>
    <t>CSZ8000881 Ziska vom Huehnegrab</t>
  </si>
  <si>
    <t xml:space="preserve">CSZ8000161 Solli vom Bergmannshof </t>
  </si>
  <si>
    <t>CSZ8000172 Jeck von Arlett</t>
  </si>
  <si>
    <t>CSZ8000053 Nada vom Holtkaemper See  </t>
  </si>
  <si>
    <t>CSZ8000183 Rubens von der Noriswand</t>
  </si>
  <si>
    <t>CSZ8001080 Untox vom Huehnegrab</t>
  </si>
  <si>
    <t>CSZ8000282 Xandra vom Bergmannshof</t>
  </si>
  <si>
    <t>CSZ8000294 Iceman von Arlett</t>
  </si>
  <si>
    <t>CSZ8000339 Zada vom Holtkaemper See</t>
  </si>
  <si>
    <t>CSZ8000341 Wega von der Noriswand</t>
  </si>
  <si>
    <t>CSZ8001086 Intessa vom Huehnegrab</t>
  </si>
  <si>
    <t>CSZ8000450 Mascha vom Bergmannshof</t>
  </si>
  <si>
    <t>CSZ8000365 Witz von Arlett</t>
  </si>
  <si>
    <t>CSZ8000942 Dalke vom Holtkaemper See</t>
  </si>
  <si>
    <t>CSZ8000344 Urmi von der Noriswand</t>
  </si>
  <si>
    <t>CSZ8001341 Raila vom Huehnegrab</t>
  </si>
  <si>
    <t>CSZ8000484 Mondo vom Bergmannshof</t>
  </si>
  <si>
    <t>CSZ8000367 Zett von Arlett</t>
  </si>
  <si>
    <t>CSZ8001041 Heros vom Holtkaemper See</t>
  </si>
  <si>
    <t>CSZ8000583 Dennie von der Noriswand</t>
  </si>
  <si>
    <t>CSZ8001385 Pamela vom Huehnegrab</t>
  </si>
  <si>
    <t>CSZ8000693 Cherry vom Bergmannshof</t>
  </si>
  <si>
    <t>CSZ8000559 Tana von Arlett</t>
  </si>
  <si>
    <t>CSZ8001140 Quana vom Holtkaemper See</t>
  </si>
  <si>
    <t>CSZ8000880 Brazzo von der Noriswand</t>
  </si>
  <si>
    <t>CSZ8001411 Ricarda vom Huehnegrab</t>
  </si>
  <si>
    <t>CSZ8000697 Kossi vom Bergmannshof</t>
  </si>
  <si>
    <t>CSZ8000707 Chipsy von Arlett</t>
  </si>
  <si>
    <t xml:space="preserve">CSZ8001343 Wari vom Holtkaemper See </t>
  </si>
  <si>
    <t>CSZ8000917 Tuc von der Noriswand</t>
  </si>
  <si>
    <t>CSZ8001494 Sippo vom Huehnegrab</t>
  </si>
  <si>
    <t>CSZ8000698 Quolli vom Bergmannshof</t>
  </si>
  <si>
    <t>CSZ8000748 Inkana von Arlett</t>
  </si>
  <si>
    <t>CSZ8001345 Jonda vom Holtkaemper See</t>
  </si>
  <si>
    <t>CSZ8001021 Woska von der Noriswand</t>
  </si>
  <si>
    <t>CSZ8001523 Hilti vom Huehnegrab</t>
  </si>
  <si>
    <t>CSZ8000795 Uro vom Bergmannshof</t>
  </si>
  <si>
    <t>CSZ8000770 Jette von Arlett</t>
  </si>
  <si>
    <t>CSZ8001347 Uschka vom Holtkaemper See</t>
  </si>
  <si>
    <t>CSZ8001203 Kiara von der Noriswand</t>
  </si>
  <si>
    <t>CSZ8001541 Olivia vom Huehnegrab</t>
  </si>
  <si>
    <t>CSZ8000950 Yessy vom Bergmannshof</t>
  </si>
  <si>
    <t>CSZ8000907 Huppy von Arlett</t>
  </si>
  <si>
    <t>CSZ8001387 Wibka vom Holtkaemper See</t>
  </si>
  <si>
    <t>CSZ8001239 (Ivano von der Noriswand</t>
  </si>
  <si>
    <t>CSZ8001647 Nanna vom Huehnegrab</t>
  </si>
  <si>
    <t>CSZ8000980 Terra vom Bergmannshof</t>
  </si>
  <si>
    <t>CSZ8001110 Piazza von Arlett</t>
  </si>
  <si>
    <t>CSZ8001744 Jola vom Holtkaemper Hof</t>
  </si>
  <si>
    <t>CSZ8001293 Diara von der Noriswand</t>
  </si>
  <si>
    <t>CSZ8001671 Iman vom Huehnegrab</t>
  </si>
  <si>
    <t>CSZ8000994 Kella vom Bergmannshof</t>
  </si>
  <si>
    <t>CSZ8001111 Palermo von Arlett</t>
  </si>
  <si>
    <t>CSZ8001814 Glascha vom holtkaemper See</t>
  </si>
  <si>
    <t>CSZ8001351 Yucca von der Noriswand</t>
  </si>
  <si>
    <t>CSZ8001868 Anuschka vom Huehnegrab</t>
  </si>
  <si>
    <t>CSZ8001005 Fanja vom Bergmannshof</t>
  </si>
  <si>
    <t>CSZ8001264 Kobra von Arlett</t>
  </si>
  <si>
    <t>CSZ8001876 Riska vom Holtkaemper See</t>
  </si>
  <si>
    <t>CSZ8001688 Wanni von der Noriswand</t>
  </si>
  <si>
    <t>CSZ8001905 Isara vom Huehnegrab</t>
  </si>
  <si>
    <t>CSZ8001033 Galli vom Bergmannshof</t>
  </si>
  <si>
    <t>CSZ8001279 Quissie von Arlett</t>
  </si>
  <si>
    <t>CSZ8001909 Salome vom Holtkaemper See</t>
  </si>
  <si>
    <t>CSZ8002008 Whitna von der Noriswand</t>
  </si>
  <si>
    <t>CSZ8001995 Torsti vom Huehnegrab</t>
  </si>
  <si>
    <t>CSZ8001050 Lena vom Bergmannshof</t>
  </si>
  <si>
    <t>CSZ8002025 Alonso von Arlett</t>
  </si>
  <si>
    <t>CSZ8001972 Idol vom Holtkaemper Hof</t>
  </si>
  <si>
    <t>CSZ8002086 Vegas von der Noriswand</t>
  </si>
  <si>
    <t>CSZ8002058 Xanti vom Huehnegrab</t>
  </si>
  <si>
    <t>CSZ8001153 Welle vom Bergmannshof</t>
  </si>
  <si>
    <t>CSZ8002042 Pacros von Arlett</t>
  </si>
  <si>
    <t>CSZ8001979 Cira vom Holtkaemper Tor</t>
  </si>
  <si>
    <t>CSZ8002277 Zakira von der Noriswand</t>
  </si>
  <si>
    <t>CSZ8002150 Jari vom Huehnegrab</t>
  </si>
  <si>
    <t>CSZ8001324 Uschka vom Bergmannshof</t>
  </si>
  <si>
    <t>CSZ8002014 Vicky vom Holtkaemper Hof</t>
  </si>
  <si>
    <t>CSZ8002193 Vurpo vom Huehnegrab</t>
  </si>
  <si>
    <t>Werner Brethauer</t>
  </si>
  <si>
    <t>CSZ8002015 Laro vom Holtkaemper See</t>
  </si>
  <si>
    <t>CSZ8002221 Kira vom Huehnegrab</t>
  </si>
  <si>
    <t>CSZ8000621 Cornelia vom Insel-Wehr</t>
  </si>
  <si>
    <t>CSZ8002122 Odin vom Holtkaemper Hof</t>
  </si>
  <si>
    <t>Dirk Scheerer</t>
  </si>
  <si>
    <t>CSZ8001587 Darro vom Insel-Wehr</t>
  </si>
  <si>
    <t>CSZ8002064 Sirio della Real Favorita</t>
  </si>
  <si>
    <t>CSZ8001178 Karlo vom Grafenbrunn</t>
  </si>
  <si>
    <t>CSZ8002073 Tyron Della Real Favorita</t>
  </si>
  <si>
    <t>CSZ8001214 Quast vom Grafenbrunn</t>
  </si>
  <si>
    <t>CSZ8002200 Ira vom Grafenbrunn</t>
  </si>
  <si>
    <t>CSZ8002230 Catho vom Grafenbrunn</t>
  </si>
  <si>
    <t>SV-Richter Helmut Buss (Ex BZW)</t>
  </si>
  <si>
    <t>SV-Richter &amp; LGZW Leonhard Schweikert (Ex BZW)</t>
  </si>
  <si>
    <t>Ex SV-Richter &amp; Präsident Peter Messler</t>
  </si>
  <si>
    <t>SV-Richter &amp; LGZW Hans-Peter Fetten</t>
  </si>
  <si>
    <t>Ex SV-Richter &amp; Vize-Präsident Erich Orschler</t>
  </si>
  <si>
    <t>CSZ8000065 Hixie vom Laerchenhain</t>
  </si>
  <si>
    <t>CSZ8000290 Xambo aus Agrigento</t>
  </si>
  <si>
    <t>CSZ8000027 Parma von Tronje</t>
  </si>
  <si>
    <t>CSZ8000373 Bijou vom Finkenschlag</t>
  </si>
  <si>
    <t>CSZ8000511 Larus von Batu</t>
  </si>
  <si>
    <t>CSZ8000069 Sina vom Laerchenhain </t>
  </si>
  <si>
    <t>CSZ8000876 Brenda aus Agrigento</t>
  </si>
  <si>
    <t>CSZ8000060 Ix von Tronje</t>
  </si>
  <si>
    <t>CSZ8000744 Orkan vom Finkenschlag</t>
  </si>
  <si>
    <t>CSZ8001505 Avila von Batu</t>
  </si>
  <si>
    <t xml:space="preserve">CSZ8000105 Hoss vom Laerchenhain </t>
  </si>
  <si>
    <t>CSZ8001191 Pina aus Agrigento</t>
  </si>
  <si>
    <t>CSZ8000659 Tini von Tronje</t>
  </si>
  <si>
    <t>CSZ8002088 Yappo vom Finkenschlag</t>
  </si>
  <si>
    <t>CSZ8001573 Lyra von Batu</t>
  </si>
  <si>
    <t>CSZ8000388 Anika vom Laerchenhain</t>
  </si>
  <si>
    <t>CSZ8001194 Xab aus Agrigento</t>
  </si>
  <si>
    <t>CSZ8000740 Sioux von Tronje</t>
  </si>
  <si>
    <t>CSZ8002133 Xano vom Finkenschlag</t>
  </si>
  <si>
    <t>CSZ8002071 Vias von Batu</t>
  </si>
  <si>
    <t>CSZ8000535 Shakira vom Laerchenhain</t>
  </si>
  <si>
    <t>CSZ8001535 Ronny aus Agrigento</t>
  </si>
  <si>
    <t>CSZ8000771 Palermo von Tronje</t>
  </si>
  <si>
    <t>Gisela van Baal</t>
  </si>
  <si>
    <t>CSZ8000176 Sarko di Casa Mary</t>
  </si>
  <si>
    <t>CSZ8001375 Uschka vom Laerchenhain</t>
  </si>
  <si>
    <t>CSZ8001698 Scott aus Agrigento</t>
  </si>
  <si>
    <t>CSZ8000948 Panther von Tronje</t>
  </si>
  <si>
    <t>CSZ8001686 Scarlett vom Gollerweiher</t>
  </si>
  <si>
    <t>CSZ8001833 Max vom Hochstadter Wehr</t>
  </si>
  <si>
    <t>CSZ8001788 Gili vom Laerchenhain</t>
  </si>
  <si>
    <t>CSZ8001710 Jenson aus Agrigento</t>
  </si>
  <si>
    <t>CSZ8001256 Flex von Tronje</t>
  </si>
  <si>
    <t>Széplaki Dóra</t>
  </si>
  <si>
    <t>CSZ8002045 Vivien aus Agrigento</t>
  </si>
  <si>
    <t>CSZ8002016 Quentino von Tronje</t>
  </si>
  <si>
    <t>SV-Richter &amp; LGZW Hans-Peter &amp; Renate Rieker</t>
  </si>
  <si>
    <t>CSZ8000042 Nokia van Contra</t>
  </si>
  <si>
    <t>CSZ8002056 Barca von Tronje</t>
  </si>
  <si>
    <t>CSZ8001058 Zappie von Bad-Boll</t>
  </si>
  <si>
    <t>CSZ8000685 Proximus van Contra</t>
  </si>
  <si>
    <t>SV-Richter Johan Mayer</t>
  </si>
  <si>
    <t>SV-Richter &amp; LGZW Bernhard Norda</t>
  </si>
  <si>
    <t>CSZ8002097 Akina von Tronje</t>
  </si>
  <si>
    <t>CSZ8001117 Olano von Bad-Boll</t>
  </si>
  <si>
    <t>CSZ8000897 Manta van Contra</t>
  </si>
  <si>
    <t>CSZ8000517 Veit von der Jahnhoehe</t>
  </si>
  <si>
    <t>CSZ8000140 Jutta vom Klostermoor</t>
  </si>
  <si>
    <t>CSZ8001401 Branca von Bad-Boll</t>
  </si>
  <si>
    <t>CSZ8001172 Uschi van Contra</t>
  </si>
  <si>
    <t>CSZ8001687 Lola von der Jahnhoehe</t>
  </si>
  <si>
    <t>CSZ8000166 Quarani vom Klostermoor</t>
  </si>
  <si>
    <t>Prof. Dr. Heinrich Messler</t>
  </si>
  <si>
    <t>CSZ8001992 Ballack von Bad-Boll </t>
  </si>
  <si>
    <t>CSZ8001184 Nicos van Contra</t>
  </si>
  <si>
    <t>CSZ8002137 Pirlo von der Jahnhöhe</t>
  </si>
  <si>
    <t>CSZ8000695 Nato vom Klostermoor</t>
  </si>
  <si>
    <t>CSZ8000384 Karlos von Aducht</t>
  </si>
  <si>
    <t>CSZ8002002 Kesira vom Bad Wäldle</t>
  </si>
  <si>
    <t>CSZ8001295 Hutch van Contra</t>
  </si>
  <si>
    <t>CSZ8002225 Uwe von der Jahnhöhe</t>
  </si>
  <si>
    <t>CSZ8000791 Famke vom Klostermoor</t>
  </si>
  <si>
    <t>CSZ8000892 Quinci von Aducht</t>
  </si>
  <si>
    <t>CSZ8002024 Ballack vom Bad Wäldle</t>
  </si>
  <si>
    <t>CSZ8001408 Utica van Contra</t>
  </si>
  <si>
    <t>CSZ8000891 Emma vom Klostermoor</t>
  </si>
  <si>
    <t>CSZ8000986 Urban von Aducht</t>
  </si>
  <si>
    <t xml:space="preserve">CSZ8001743 Yimmy van Contra </t>
  </si>
  <si>
    <t>SV-Richter Hans-Joachim Dux (Ex LGZW)</t>
  </si>
  <si>
    <t>CSZ8001070 Fabia vom Klostermoor</t>
  </si>
  <si>
    <t>CSZ8001447 Jinni von Aducht</t>
  </si>
  <si>
    <t>Kurt Maier</t>
  </si>
  <si>
    <t>CSZ8001884 Sharon van Contra</t>
  </si>
  <si>
    <t>CSZ8001475 Yolly de Intercanina</t>
  </si>
  <si>
    <t>CSZ8001309 Viske vom Klostermoor</t>
  </si>
  <si>
    <t>CSZ8002062 Ladriel von Aducht</t>
  </si>
  <si>
    <t>CSZ8001464 Petti vom Murrtal</t>
  </si>
  <si>
    <t>Walter Bellgarth</t>
  </si>
  <si>
    <t>CSZ8002177 Eick de Intercanina</t>
  </si>
  <si>
    <t>CSZ8001487 Uran vom Klostermoor</t>
  </si>
  <si>
    <t>CSZ8001484 Yeck vom Murrtal</t>
  </si>
  <si>
    <t>CSZ8000288 Muran vom Steinway-Park</t>
  </si>
  <si>
    <t xml:space="preserve">CSZ8002188 Dax de Intercanina </t>
  </si>
  <si>
    <t>CSZ8001837 Indra vom Klostermoor</t>
  </si>
  <si>
    <t>CSZ8001564 Varka vom Murrtal</t>
  </si>
  <si>
    <t>CSZ8001397 Carla vom Steinway-Park</t>
  </si>
  <si>
    <t>CSZ8002203 Dux de Intercanina </t>
  </si>
  <si>
    <t>CSZ8002043 Gido vom Klostermoor</t>
  </si>
  <si>
    <t>CSZ8001892 Xitus vom Murrtal</t>
  </si>
  <si>
    <t>CSZ8002247 Sarie vom Steinway-park</t>
  </si>
  <si>
    <t>SV-Richter Christoph Ludwig</t>
  </si>
  <si>
    <t>Ex SV-Richter Erwin Wieser</t>
  </si>
  <si>
    <t>SV-Richter Otto Körber-Ahrens (Ex LGZW)</t>
  </si>
  <si>
    <t>SV-Richter &amp; LGV Günter Schwedes</t>
  </si>
  <si>
    <t>SV-Richter Guenther Mueller</t>
  </si>
  <si>
    <t>CSZ8000525 Sammy von der Zenteiche</t>
  </si>
  <si>
    <t>CSZ8000201 Yoker vom Farbenspiel</t>
  </si>
  <si>
    <t>CSZ8000130 Irk aus der Brunnenstrasse</t>
  </si>
  <si>
    <t>CSZ8001690 Aebby von der Wilhelmswarte</t>
  </si>
  <si>
    <t>CSZ8000401 Dimie vom Overledingerland</t>
  </si>
  <si>
    <t>CSZ8000566 Ulme von der Zenteiche</t>
  </si>
  <si>
    <t>CSZ8000805 Miko vom Farbenspiel</t>
  </si>
  <si>
    <t>CSZ8000409 Andor aus der Brunnenstrasse</t>
  </si>
  <si>
    <t>CSZ8001994 Uran von der Wilhelmswarte</t>
  </si>
  <si>
    <t>CSZ8000556 Jacky vom Overledingerland</t>
  </si>
  <si>
    <t>CSZ8000706 Orissa von der Zenteiche</t>
  </si>
  <si>
    <t>CSZ8001074 Rasti vom Farbenspiel</t>
  </si>
  <si>
    <t>CSZ8000542 Haesel aus der Brunnenstrasse</t>
  </si>
  <si>
    <t>CSZ8002172 Tarah von der Wilhelmswarte</t>
  </si>
  <si>
    <t>CSZ8000992 Natali vom Overledingerland</t>
  </si>
  <si>
    <t>CSZ8001152 Orbit von der Zenteiche</t>
  </si>
  <si>
    <t>CSZ8001267 Tina vom Farbenspiel</t>
  </si>
  <si>
    <t xml:space="preserve">CSZ8000668 Fabia aus der Brunnenstrasse </t>
  </si>
  <si>
    <t>CSZ8001099 Castor vom Overledingerland</t>
  </si>
  <si>
    <t>CSZ8001486 Heika von der Zenteiche</t>
  </si>
  <si>
    <t>CSZ8001365 (Berry vom Farbenspiel)</t>
  </si>
  <si>
    <t>CSZ8000785 Gana aus der Brunnenstrasse</t>
  </si>
  <si>
    <t>SV-Richter &amp; LGV Richard Brauch</t>
  </si>
  <si>
    <t>CSZ8001349 Quinzi vom Overledingerland</t>
  </si>
  <si>
    <t>CSZ8001506 Donna von der Zenteiche</t>
  </si>
  <si>
    <t>CSZ8002105 Berry vom Farbenspiel</t>
  </si>
  <si>
    <t>CSZ8001072 Iwo aus der Brunnenstrasse</t>
  </si>
  <si>
    <t>CSZ8000106 Zello vom Elzmuendungsraum</t>
  </si>
  <si>
    <t>CSZ8001602 Kerry von der Zenteiche</t>
  </si>
  <si>
    <t>CSZ8001297 Celina aus der Brunnenstrasse</t>
  </si>
  <si>
    <t>CSZ8000403 Fanny vom Elzmuendungsraum</t>
  </si>
  <si>
    <t>CSZ8001800 Onja von der Zenteiche</t>
  </si>
  <si>
    <t>SV-Richter Hans-Jürgen Begier</t>
  </si>
  <si>
    <t>CSZ8000500 Anni vom Elzmuendungsraum</t>
  </si>
  <si>
    <t>SV-Richter &amp; LGZW Gerd Dexel</t>
  </si>
  <si>
    <t>CSZ8002179 Aragon von der Zenteiche</t>
  </si>
  <si>
    <t>CSZ8000015 Jury vom Emkendorfer Park</t>
  </si>
  <si>
    <t>CSZ8000817 Carla vom Elzmuendungsraum</t>
  </si>
  <si>
    <t>CSZ8000291 Debbi vom Haus Dexel</t>
  </si>
  <si>
    <t>CSZ8002278 Pola von der Zenteiche</t>
  </si>
  <si>
    <t>CSZ8000532 Lauser vom Emkendorfer Park</t>
  </si>
  <si>
    <t>CSZ8000941 Xilla vom Elzmuendungsraum</t>
  </si>
  <si>
    <t xml:space="preserve">CSZ8001902 Nary vom Haus Dexel </t>
  </si>
  <si>
    <t>CSZ8001211 Holly vom Elzmuendungsraum</t>
  </si>
  <si>
    <t>CSZ8002298 Nele vom Haus Dexel</t>
  </si>
  <si>
    <t>SV-Richter &amp; LGZW Frank Goldlust</t>
  </si>
  <si>
    <t>SV-Richter &amp; LGZW Rüdiger Mai</t>
  </si>
  <si>
    <t>CSZ8001377 Tundra vom Elzmuendungsraum</t>
  </si>
  <si>
    <t>CSZ8000298 Elvis vom Frankengold</t>
  </si>
  <si>
    <t>SV-Richter &amp; LGZW Erich Bösl</t>
  </si>
  <si>
    <t>CSZ8000073 Tiffany vom Bierstadter Hof</t>
  </si>
  <si>
    <t>CSZ8001378 Saskia vom Elzmuendungsraum</t>
  </si>
  <si>
    <t>Alfons Licher jun.</t>
  </si>
  <si>
    <t>CSZ8000901 Wenzel vom Frankengold</t>
  </si>
  <si>
    <t>CSZ8000371 Zello von der Piste Trophe</t>
  </si>
  <si>
    <t>CSZ8001031 Pinka vom Bierstadter Hof</t>
  </si>
  <si>
    <t>CSZ8001731 Tina vom Elzmuendungsraum</t>
  </si>
  <si>
    <t>CSZ8001316 Erasmus vom Haus Licher</t>
  </si>
  <si>
    <t>CSZ8001466 Rick vom Frankengold</t>
  </si>
  <si>
    <t>CSZ8000806 Piggi von der Piste Trophe</t>
  </si>
  <si>
    <t xml:space="preserve">CSZ8001134 Whisky vom Bierstadter Hof </t>
  </si>
  <si>
    <t>CSZ8001755 Juschka vom Elzmuendungsraum</t>
  </si>
  <si>
    <t>CSZ8001459 Dalida vom Haus Licher</t>
  </si>
  <si>
    <t>CSZ8002044 Gipsy vom Frankengold</t>
  </si>
  <si>
    <t>CSZ8001002 Kendi von der Piste Trophe</t>
  </si>
  <si>
    <t>CSZ8001135 Germania vom Bierstadter Hof</t>
  </si>
  <si>
    <t>CSZ8001845 Java vom Elzmuendungsraum</t>
  </si>
  <si>
    <t>CSZ8002215 Don Camillo vom Haus Licher</t>
  </si>
  <si>
    <t>SV-Richter &amp; LGV Hans-Ludger Göke</t>
  </si>
  <si>
    <t>Leo Behrens</t>
  </si>
  <si>
    <t>Uwe Wienbarg</t>
  </si>
  <si>
    <t>Ralf Lang</t>
  </si>
  <si>
    <t>Dirk Wortmann</t>
  </si>
  <si>
    <t>CSZ8000184 Juta vom Trompetersprung</t>
  </si>
  <si>
    <t>CSZ8000122 Gila vom Streek</t>
  </si>
  <si>
    <t>CSZ8001029 Verona vom Butjenter Land</t>
  </si>
  <si>
    <t>CSZ8000088 Fax von der Freiheit Westerholt</t>
  </si>
  <si>
    <t>CSZ8000165 Polly vom Osterberger-Land </t>
  </si>
  <si>
    <t>CSZ8000691 Jeck vom Trompetersprung</t>
  </si>
  <si>
    <t>CSZ8000477 (Palli vom Streek)</t>
  </si>
  <si>
    <t>CSZ8001071 Scott vom Butjenter Land</t>
  </si>
  <si>
    <t>CSZ8000482 Zissy von der Freiheit Westerholt</t>
  </si>
  <si>
    <t>CSZ8000366 Rickor vom Osterberger-Land</t>
  </si>
  <si>
    <t>CSZ8000931 Aikos vom Trompetersprung</t>
  </si>
  <si>
    <t>CSZ8000485 Nissa vom Streek</t>
  </si>
  <si>
    <t>CSZ8001189 Flipp vom Butjenter Land</t>
  </si>
  <si>
    <t xml:space="preserve">CSZ8000657 Frizi von der Freiheit Westerholt </t>
  </si>
  <si>
    <t>CSZ8001195 Maestro vom Osterberger-Land</t>
  </si>
  <si>
    <t>CSZ8000934 Faxo vom Trompetersprung</t>
  </si>
  <si>
    <t>CSZ8000562 Goja vom Streek</t>
  </si>
  <si>
    <t>CSZ8001221 Hesel vom Butjenter Land</t>
  </si>
  <si>
    <t>CSZ8001599 Xello von der Freiheit Westerholt</t>
  </si>
  <si>
    <t>CSZ8001319 Ricky vom Osterberger-Land</t>
  </si>
  <si>
    <t>CSZ8001151 Heru vom Trompetersprung</t>
  </si>
  <si>
    <t>CSZ8000906 Palme vom Streek</t>
  </si>
  <si>
    <t>CSZ8001358 Hobit vom Butjenter Land</t>
  </si>
  <si>
    <t>CSZ8001719 Fritz von der Freiheit Westerholt</t>
  </si>
  <si>
    <t>CSZ8001683 Chakira vom Osterberger-Land</t>
  </si>
  <si>
    <t>CSZ8001170 Vita vom Trompetersprung</t>
  </si>
  <si>
    <t>CSZ8001369 Gitana vom Streek</t>
  </si>
  <si>
    <t>CSZ8001729 Sasko vom Butjenter Land</t>
  </si>
  <si>
    <t>CSZ8001827 Mascha v.d. Freiheit Westerholt</t>
  </si>
  <si>
    <t>CSZ8001714 Baleika vom Osterberger-Land</t>
  </si>
  <si>
    <t>CSZ8001171 Peik vom Trompetersprung</t>
  </si>
  <si>
    <t>CSZ8001550 Crisi vom Streek</t>
  </si>
  <si>
    <t>CSZ8001806 Quiny vom Butjenter Land</t>
  </si>
  <si>
    <t>CSZ8001948 Haifa von der Freiheit Westerholt</t>
  </si>
  <si>
    <t>CSZ8001715 Alma vom Osterberger-Land</t>
  </si>
  <si>
    <t>CSZ8001521 Evita vom Trompetersprung</t>
  </si>
  <si>
    <t>CSZ8002216 Palli vom Streek</t>
  </si>
  <si>
    <t>CSZ8002237 Pitty von der Freiheit Westerholt</t>
  </si>
  <si>
    <t>CSZ8001761 Liesa vom Osterberger-Land</t>
  </si>
  <si>
    <t>CSZ8001929 Wilko vom Trompetersprung</t>
  </si>
  <si>
    <t>CSZ8002255 Xano von der Freiheit Westerholt</t>
  </si>
  <si>
    <t>CSZ8002160 Merlin vom Osterberger-Land</t>
  </si>
  <si>
    <t>Winfried Benitz</t>
  </si>
  <si>
    <t>Eric Trentenaere</t>
  </si>
  <si>
    <t>Richard Yü</t>
  </si>
  <si>
    <t>Familie Schleuter &amp; Co.</t>
  </si>
  <si>
    <t>CSZ8001834 Belisar von Aurelius</t>
  </si>
  <si>
    <t>CSZ8000084 Phausto du Val D'Anzin </t>
  </si>
  <si>
    <t xml:space="preserve">CSZ8000162 Xenius van Noort </t>
  </si>
  <si>
    <t>CSZ8000087 Enzo von Haus Yue</t>
  </si>
  <si>
    <t>CSZ8001159 Valko vom Altenberger Land</t>
  </si>
  <si>
    <t>CSZ8002138 Galina von Aurelius</t>
  </si>
  <si>
    <t>CSZ8000244 Sonia du Val D'Anzin </t>
  </si>
  <si>
    <t>CSZ8000925 Ilu van Noort</t>
  </si>
  <si>
    <t>CSZ8000170 Quai von Haus Yue</t>
  </si>
  <si>
    <t>CSZ8001228 Dora vom Altenberger Land</t>
  </si>
  <si>
    <t>CSZ8002052 Vadim du Haut Mansard</t>
  </si>
  <si>
    <t>CSZ8000257 Ukraine du Val D'Anzin</t>
  </si>
  <si>
    <t>CSZ8001068 Zysy van Noort</t>
  </si>
  <si>
    <t>CSZ8000254 Zitta von Haus Yue</t>
  </si>
  <si>
    <t>CSZ8001361 Xenia vom Altenberger Land</t>
  </si>
  <si>
    <t>Willy &amp; Jürgen Manser</t>
  </si>
  <si>
    <t>CSZ8000649 Tilly du Val D'Anzin</t>
  </si>
  <si>
    <t>CSZ8001176 Darius van Noort</t>
  </si>
  <si>
    <t>CSZ8000714 Malo von Haus Yue</t>
  </si>
  <si>
    <t>CSZ8001652 Rumba vom Altenberger Land</t>
  </si>
  <si>
    <t>CSZ8000008 Tanni v.d. Baiertalerstrasse</t>
  </si>
  <si>
    <t>CSZ8001131 Andy du Val D'Anzin</t>
  </si>
  <si>
    <t>CSZ8001855 Wombie van Noort</t>
  </si>
  <si>
    <t>CSZ8001006 Yuki von Haus Yue</t>
  </si>
  <si>
    <t>CSZ8001675 Bax vom Altenberger Land</t>
  </si>
  <si>
    <t>CSZ8001947 Vedor v.d. Baiertalerstrasse</t>
  </si>
  <si>
    <t>CSZ8001160 Aurasi du Val D'Anzin</t>
  </si>
  <si>
    <t>CSZ8001908 Ghazie van Noort</t>
  </si>
  <si>
    <t>CSZ8001012 Zena von Haus Yue</t>
  </si>
  <si>
    <t>CSZ8001776 Sunny vom Altenberger Land</t>
  </si>
  <si>
    <t>Daniel Francioni</t>
  </si>
  <si>
    <t>CSZ8001196 Vana du Val D'Anzin</t>
  </si>
  <si>
    <t>CSZ8001922 Cariena van Noort</t>
  </si>
  <si>
    <t>CSZ8001052 Farina von Haus Yue</t>
  </si>
  <si>
    <t>CSZ8001843 Rico vom Altenberger Land</t>
  </si>
  <si>
    <t>CSZ8000099 Chey d' Ulmental</t>
  </si>
  <si>
    <t>CSZ8001255 Pia du Val D'Anzin</t>
  </si>
  <si>
    <t>CSZ8001923 Enke van Noort</t>
  </si>
  <si>
    <t>CSZ8001087 Oreo von Haus Yue</t>
  </si>
  <si>
    <t>CSZ8002245 Djenges Kahn v.Sante's Home</t>
  </si>
  <si>
    <t>CSZ8001887 Xaro d' Ulmental</t>
  </si>
  <si>
    <t xml:space="preserve">CSZ8001418 Tiffany du Val D'Anzin </t>
  </si>
  <si>
    <t>CSZ8001933 Ghiblie van Noort</t>
  </si>
  <si>
    <t>CSZ8001296 Figo von Haus Yue</t>
  </si>
  <si>
    <t>Ex SV-Richter Luciano Musolino</t>
  </si>
  <si>
    <t>CSZ8001545 Randie du Val D'Anzin</t>
  </si>
  <si>
    <t>CSZ8001963 Vigo van Noort</t>
  </si>
  <si>
    <t>CSZ8001306 Hisky von Haus Yue</t>
  </si>
  <si>
    <t>Robert Kowalski</t>
  </si>
  <si>
    <t>CSZ8000988 Uran Della Valcuvia</t>
  </si>
  <si>
    <t>CSZ8001701 Bridget du Val D'Anzin</t>
  </si>
  <si>
    <t>CSZ8001980 Asar van Noort</t>
  </si>
  <si>
    <t>CSZ8001455 Sana von Haus Yue</t>
  </si>
  <si>
    <t>CSZ8000067 Pakko von der Neudenauer Holzsteige</t>
  </si>
  <si>
    <t>CSZ8001393 Panto Della Valcuvia</t>
  </si>
  <si>
    <t>CSZ8001964 Reve du Val D'Anzin</t>
  </si>
  <si>
    <t>CSZ8002113 Vegas van Noort</t>
  </si>
  <si>
    <t>CSZ8001491 Wendie von Haus Yue</t>
  </si>
  <si>
    <t>CSZ8001190 Sony von der Neudenauer Holzsteige</t>
  </si>
  <si>
    <t>CSZ8001664 Polly della Valcuvia</t>
  </si>
  <si>
    <t>CSZ8002213 Bruno du Val D'Anzin</t>
  </si>
  <si>
    <t>CSZ8002196 Vanos van Noort</t>
  </si>
  <si>
    <t>CSZ8001512 Zara von Haus Yue</t>
  </si>
  <si>
    <t>CSZ8001396 Penny von der Neudenauer Holzsteige</t>
  </si>
  <si>
    <t>CSZ8002187 Eva della Valcuvia</t>
  </si>
  <si>
    <t>CSZ8002214 Cony du Val D'Anzin </t>
  </si>
  <si>
    <t>CSZ8002240 Christin van Noort</t>
  </si>
  <si>
    <t>CSZ8001520 Leo von Haus Yue</t>
  </si>
  <si>
    <t>CSZ8001575 Simba von der Neudenauer Holzsteige</t>
  </si>
  <si>
    <t>CSZ8000499 Cristal della Valle dei Rovi</t>
  </si>
  <si>
    <t>CSZ8000217 Saxo des Collines du Boischaut</t>
  </si>
  <si>
    <t>CSZ8002241 Cenia van Noort</t>
  </si>
  <si>
    <t>CSZ8001537 Barrie von Haus Yue</t>
  </si>
  <si>
    <t>Helmut Tepferd</t>
  </si>
  <si>
    <t>SV-Richter Karl-Heinz Zygadto</t>
  </si>
  <si>
    <t xml:space="preserve">CSZ8000241 Tana des Collines du Boischaut </t>
  </si>
  <si>
    <t>CSZ8001581 Sogo von Haus Yue</t>
  </si>
  <si>
    <t>CSZ8000975 Pam vom Haus Tepferd</t>
  </si>
  <si>
    <t>CSZ8000343 Helge aus dem Haus Zygadto</t>
  </si>
  <si>
    <t>Bruno Trentenaere</t>
  </si>
  <si>
    <t>CSZ8001642 Quanta von Haus Yue</t>
  </si>
  <si>
    <t>CSZ8001439 Rocky vom Haus Tepferd</t>
  </si>
  <si>
    <t>CSZ8000504 Gilla aus dem Haus Zygadto</t>
  </si>
  <si>
    <t>CSZ8000216 Ricco du Domaine du Parc</t>
  </si>
  <si>
    <t>CSZ8001643 Gisi von Haus Yue</t>
  </si>
  <si>
    <t>Andreas Oltmann</t>
  </si>
  <si>
    <t>CSZ8000653 Nicole aus dem Haus Zygadto</t>
  </si>
  <si>
    <t>CSZ8000520 Tyson du Domaine du Parc</t>
  </si>
  <si>
    <t>Branko Baranja</t>
  </si>
  <si>
    <t>CSZ8001708 Reina von Haus Yue</t>
  </si>
  <si>
    <t>CSZ8000865 Eik vom Muehlenblick</t>
  </si>
  <si>
    <t>CSZ8000979 Olafo aus dem Haus Zygadto</t>
  </si>
  <si>
    <t>CSZ8001511 Simba du Domaine du Parc</t>
  </si>
  <si>
    <t>CSZ8000018 Ghana von Media</t>
  </si>
  <si>
    <t>CSZ8001711 Jasso von Haus Yue</t>
  </si>
  <si>
    <t>CSZ8000887 Darsie vom Muehlenblick</t>
  </si>
  <si>
    <t>CSZ8002131 Xill aus dem Haus Zygadto</t>
  </si>
  <si>
    <t>CSZ8000057 Galeo von Media</t>
  </si>
  <si>
    <t>CSZ8001712 Snoop von Haus Yue</t>
  </si>
  <si>
    <t>CSZ8001468 Genna vom Muehlenblick</t>
  </si>
  <si>
    <t>Umberto Nobili</t>
  </si>
  <si>
    <t>CSZ8000075 Gina von Media</t>
  </si>
  <si>
    <t>CSZ8001890 Rocco von Haus Yue</t>
  </si>
  <si>
    <t>CSZ8001677 Gismo vom Mühlenblick</t>
  </si>
  <si>
    <t>CSZ8000335 Fox Di Casa Nobili</t>
  </si>
  <si>
    <t>CSZ8000081 Euro von Media</t>
  </si>
  <si>
    <t>CSZ8001920 Zarino von Haus Yue</t>
  </si>
  <si>
    <t>CSZ8001678 Leroy vom Mühlenblick</t>
  </si>
  <si>
    <t>CSZ8001699 Tor di Casa Nobili</t>
  </si>
  <si>
    <t>CSZ8000220 Hera von Media</t>
  </si>
  <si>
    <t>CSZ8001921 Zitto von Haus Yue</t>
  </si>
  <si>
    <t>Rene Duner</t>
  </si>
  <si>
    <t>CSZ8002205 Anita Di Casa Nobili</t>
  </si>
  <si>
    <t>CSZ8000272 Film von Media</t>
  </si>
  <si>
    <t>CSZ8001934 Marit von Haus Yue</t>
  </si>
  <si>
    <t>CSZ8000902 Bo von Wizard ('s Hof!)</t>
  </si>
  <si>
    <t>CSZ8000277 Cup von Media</t>
  </si>
  <si>
    <t>CSZ8001997 Santo von Haus Yue</t>
  </si>
  <si>
    <t>SV-Richter Rainer Zöllner</t>
  </si>
  <si>
    <t>CSZ8000991 Holly von Media</t>
  </si>
  <si>
    <t>CSZ8001998 Gina von Haus Yue</t>
  </si>
  <si>
    <t xml:space="preserve">CSZ8000973 Kendy von der Magistrale </t>
  </si>
  <si>
    <t>CSZ8001017 Foto von Media</t>
  </si>
  <si>
    <t>CSZ8002146 Willa von Haus Yue</t>
  </si>
  <si>
    <t>CSZ8001623 Pakros von der Magistrale</t>
  </si>
  <si>
    <t>CSZ8001828 Negro von Media</t>
  </si>
  <si>
    <t>CSZ8002149 Melon von Haus Yue</t>
  </si>
  <si>
    <t>CSZ8001949 Linus von der Magistrale</t>
  </si>
  <si>
    <t>CSZ8001990 Larca von Media</t>
  </si>
  <si>
    <t>CSZ8002275 Cello von Haus Yue</t>
  </si>
  <si>
    <t>CSZ8002004 Raffa von der Magistrale</t>
  </si>
  <si>
    <t>Martin Steffen</t>
  </si>
  <si>
    <t>Carsten Hoenig</t>
  </si>
  <si>
    <t>Bernd &amp; Marco Ossmann</t>
  </si>
  <si>
    <t>Klaus Kubczak</t>
  </si>
  <si>
    <t>Hinrich &amp; Wolfgang Meinen</t>
  </si>
  <si>
    <t>CSZ8000058 Dania vom Fiemereck</t>
  </si>
  <si>
    <t>CSZ8000014 Gaomi von der Vallendarer Hoehe</t>
  </si>
  <si>
    <t>CSZ8000145 Tarik vom Fichtenschlag</t>
  </si>
  <si>
    <t>CSZ8000102 Wandro von der Ernetranch</t>
  </si>
  <si>
    <t>CSZ8000295 Neera von der Ostfriesischen Thingstaette </t>
  </si>
  <si>
    <t>CSZ8000070 Adina vom Fiemereck</t>
  </si>
  <si>
    <t>CSZ8000113 Uganda von der Vallendarer Hoehe</t>
  </si>
  <si>
    <t>CSZ8000223 Nadina vom Fichtenschlag</t>
  </si>
  <si>
    <t>CSZ8000389 Yuxa von der Ernetranch</t>
  </si>
  <si>
    <t>CSZ8000455 Mirkos von der Ostfriesischen Thingstaette</t>
  </si>
  <si>
    <t>CSZ8000225 Inke vom Fiemereck</t>
  </si>
  <si>
    <t>CSZ8000248 Utica von der Vallendarer Hoehe</t>
  </si>
  <si>
    <t>CSZ8000369 Tyson vom Fichtenschlag</t>
  </si>
  <si>
    <t>CSZ8000567 Yalla von der Ernetranch</t>
  </si>
  <si>
    <t>CSZ8001115 Bojan von der Ostfriesischen Thingstaette</t>
  </si>
  <si>
    <t>CSZ8000540 Kun vom Team Fiemereck</t>
  </si>
  <si>
    <t>CSZ8001011 Sunshine von der Vallendarer Hoehe</t>
  </si>
  <si>
    <t>CSZ8000501 Nicki vom Fichtenschlag</t>
  </si>
  <si>
    <t>CSZ8000699 Yupo von der Ernetranch</t>
  </si>
  <si>
    <t>CSZ8001317 Naica von der Ostfriesischen Thingstaette</t>
  </si>
  <si>
    <t>CSZ8000720 Keba vom Fiemereck</t>
  </si>
  <si>
    <t>CSZ8001201 Alisa von der Vallendarer Hoehe</t>
  </si>
  <si>
    <t>CSZ8000970 Jello vom Fichtenschlag</t>
  </si>
  <si>
    <t>CSZ8000926 Utta von der Ernetranch</t>
  </si>
  <si>
    <t>CSZ8001694 (Saki von der Ostfriesischen Thingstaette)</t>
  </si>
  <si>
    <t>CSZ8000862 Kea vom Fiemereck</t>
  </si>
  <si>
    <t>CSZ8001202 Amy von der Vallendarer Hoehe</t>
  </si>
  <si>
    <t>CSZ8001208 Cappo vom Fichtenschlag</t>
  </si>
  <si>
    <t>CSZ8001084 Bina von der Ernetranch</t>
  </si>
  <si>
    <t>CSZ8001726 Saki von der Ostfriesischen Thingstaette</t>
  </si>
  <si>
    <t>CSZ8000877 Lusca vom Fiemereck</t>
  </si>
  <si>
    <t>CSZ8001326 VA von der Vallendarer Hoehe</t>
  </si>
  <si>
    <t>CSZ8001212 Zappiena vom Fichtenschlag</t>
  </si>
  <si>
    <t>CSZ8001155 Yessi von der Ernetranch</t>
  </si>
  <si>
    <t>CSZ8000527 Tiffany vom Pendler</t>
  </si>
  <si>
    <t>CSZ8001057 Andygo vom Fiemereck</t>
  </si>
  <si>
    <t>CSZ8001331 Xeno von der Vallendarer Hoehe</t>
  </si>
  <si>
    <t>CSZ8001832 Cimi vom Fichtenschlag</t>
  </si>
  <si>
    <t>CSZ8002011 Pablo von der Ernetranch</t>
  </si>
  <si>
    <t>CSZ8001200 Urma vom Pendler</t>
  </si>
  <si>
    <t>CSZ8001390 Janet vom Fiemereck</t>
  </si>
  <si>
    <t>CSZ8001426 Aicha von der Vallendarer Hoehe</t>
  </si>
  <si>
    <t>CSZ8002003 Juli vom Fichtenschlag</t>
  </si>
  <si>
    <t>CSZ8002217 Wiggi von der Ernetranch</t>
  </si>
  <si>
    <t>CSZ8001783 Uganda vom Pendler</t>
  </si>
  <si>
    <t>CSZ8001453 Rocco vom Team Fiemereck</t>
  </si>
  <si>
    <t>CSZ8001838 Tito von der Vallendarer Hoehe</t>
  </si>
  <si>
    <t>CSZ8001824 Fendi vom Pendler</t>
  </si>
  <si>
    <t>CSZ8001496 Juanita vom Fiemereck</t>
  </si>
  <si>
    <t>CSZ8002082 Yako vom Pendler</t>
  </si>
  <si>
    <t>CSZ8001600 Peggy vom Team Fiemereck</t>
  </si>
  <si>
    <t>CSZ8002092 Xindi vom Pendler</t>
  </si>
  <si>
    <t>CSZ8001740 Elena vom Fiemereck</t>
  </si>
  <si>
    <t>Werner Farrenkopf</t>
  </si>
  <si>
    <t>Werner Maxein</t>
  </si>
  <si>
    <t>Albert Germann (Yue)</t>
  </si>
  <si>
    <t>Elke-Lore Staab</t>
  </si>
  <si>
    <t>CSZ8000874 Ron vom Haus-Farrenkopf</t>
  </si>
  <si>
    <t>CSZ8000083 Athos vom Hasenborn</t>
  </si>
  <si>
    <t>CSZ8000026 Russia vom Baruther Land </t>
  </si>
  <si>
    <t>CSZ8000297 Taiga vom Steigerhof</t>
  </si>
  <si>
    <t>CSZ8000037 (Xorrd von Blue-Rose)</t>
  </si>
  <si>
    <t>CSZ8001137 Rina vom Haus-Farrenkopf</t>
  </si>
  <si>
    <t>CSZ8000453 Finess vom Hasenborn</t>
  </si>
  <si>
    <t>CSZ8000920 Hatto vom Baruther Land</t>
  </si>
  <si>
    <t>CSZ8000299 Gambi vom Steigerhof</t>
  </si>
  <si>
    <t>CSZ8000205 Scarlett von Blue-Rose</t>
  </si>
  <si>
    <t>CSZ8001185 Raya vom Haus-Farrenkopf</t>
  </si>
  <si>
    <t>CSZ8000563 Gusti vom Hasenborn</t>
  </si>
  <si>
    <t>CSZ8001404 Don vom Baruther Land</t>
  </si>
  <si>
    <t xml:space="preserve">CSZ8000536 Urilla vom Steigerhof </t>
  </si>
  <si>
    <t>CSZ8000382 Pacco von Blue-Rose</t>
  </si>
  <si>
    <t>CSZ8001186 Riva vom Haus-Farrenkopf</t>
  </si>
  <si>
    <t>CSZ8000983 Hobby vom Hasenborn</t>
  </si>
  <si>
    <t>CSZ8001596 Olix vom Baruther Land</t>
  </si>
  <si>
    <t>CSZ8000565 Xtra vom Steigerhof</t>
  </si>
  <si>
    <t>CSZ8001076 Ursus von Blue-Rose</t>
  </si>
  <si>
    <t>CSZ8001247 Jandi vom Haus-Farrenkopf</t>
  </si>
  <si>
    <t>CSZ8000993 Lissyla vom Hasenborn</t>
  </si>
  <si>
    <t>CSZ8001756 Elvis vom Baruther Land</t>
  </si>
  <si>
    <t>CSZ8000717 Zimba vom Steigerhof</t>
  </si>
  <si>
    <t>CSZ8001601 Xorro von Blue-Rose</t>
  </si>
  <si>
    <t>CSZ8001676 Wengo vom Haus-Farrenkopf</t>
  </si>
  <si>
    <t>CSZ8001048 Kalinka vom Hasenborn</t>
  </si>
  <si>
    <t>CSZ8001757 Eika vom Baruther Land</t>
  </si>
  <si>
    <t>CSZ8001020 Calma vom Steigerhof</t>
  </si>
  <si>
    <t>CSZ8001901 Nea vom Haus-Farrenkopf</t>
  </si>
  <si>
    <t>CSZ8001249 Wacka vom Hasenborn</t>
  </si>
  <si>
    <t>CSZ8002132 Quintess vom Hasenborn</t>
  </si>
  <si>
    <t>Gerd Reims</t>
  </si>
  <si>
    <t>Christoph Flotkoetter (Yue)</t>
  </si>
  <si>
    <t>Andre Germann</t>
  </si>
  <si>
    <t>Wolfgang Mueller</t>
  </si>
  <si>
    <t>Karl-Heinz Füller</t>
  </si>
  <si>
    <t>CSZ8001148 Iduno von der Kahler Heide</t>
  </si>
  <si>
    <t>CSZ8000174 Jack vom Gimpelhof</t>
  </si>
  <si>
    <t>CSZ8000581 Jane vom Germannshof</t>
  </si>
  <si>
    <t>CSZ8000071 Olf von der Maeusespitz</t>
  </si>
  <si>
    <t>CSZ8001075 Kimon vom Zellergrund</t>
  </si>
  <si>
    <t>CSZ8001454 Busso von der Kahler Heide</t>
  </si>
  <si>
    <t>CSZ8000253 Mascha vom Gimpelhof </t>
  </si>
  <si>
    <t>CSZ8000715 Luna vom Germannshof</t>
  </si>
  <si>
    <t xml:space="preserve">CSZ8000502 Zerra von der Maeusespitz </t>
  </si>
  <si>
    <t>CSZ8001510 Attila Team Zellergrund</t>
  </si>
  <si>
    <t>CSZ8001467 Petruschka v.d. Kahler Heide</t>
  </si>
  <si>
    <t>CSZ8000306 Mec vom Gimpelhof</t>
  </si>
  <si>
    <t>CSZ8000716 Laura von Germannshof</t>
  </si>
  <si>
    <t>CSZ8001571 Hunny von der Mäusespitz</t>
  </si>
  <si>
    <t>CSZ8002199 Gina vom Zellergrund</t>
  </si>
  <si>
    <t>CSZ8001469 Eskada von der Kahler Heide</t>
  </si>
  <si>
    <t>CSZ8000397 Gina vom Gimpelhof</t>
  </si>
  <si>
    <t>CSZ8000768 Festa vom Germannshof</t>
  </si>
  <si>
    <t>CSZ8002007 Olette von der Mäusespitz</t>
  </si>
  <si>
    <t>CSZ8002201 Georgia vom Zellergrund</t>
  </si>
  <si>
    <t>CSZ8001739 Piron von der Kahler Heide</t>
  </si>
  <si>
    <t>CSZ8001141 Donna vom Gimpelhof</t>
  </si>
  <si>
    <t>CSZ8002264 Leskali vom Germannshof</t>
  </si>
  <si>
    <t>Ahmet Benzes</t>
  </si>
  <si>
    <t>Lothar Gaefgen</t>
  </si>
  <si>
    <t>CSZ8000709 Unix vom Kapellenberg</t>
  </si>
  <si>
    <t>CSZ8000072 Adria von der Urbecke</t>
  </si>
  <si>
    <t>CSZ8000733 Hussy vom Daenischen Hof</t>
  </si>
  <si>
    <t>CSZ8000658 Tayler vom Zellwaldrand</t>
  </si>
  <si>
    <t>CSZ8001198 Larus von der Burg Reichenstein</t>
  </si>
  <si>
    <t>CSZ8000937 Giovanni vom Kapellenberg</t>
  </si>
  <si>
    <t>CSZ8000139 Skip von der Urbecke</t>
  </si>
  <si>
    <t>CSZ8001473 Flory vom Daenischen Hof</t>
  </si>
  <si>
    <t>CSZ8001209 Ralf vom Zellwaldrand</t>
  </si>
  <si>
    <t>CSZ8002053 Ulk von der Burg Reichenstein</t>
  </si>
  <si>
    <t>CSZ8001338 Kevin vom Kapellenberg</t>
  </si>
  <si>
    <t>CSZ8001313 Maedy von der Urbecke</t>
  </si>
  <si>
    <t>CSZ8001561 Helly vom Daenischen Hof</t>
  </si>
  <si>
    <t>CSZ8001456 Dolly vom Team Zellwaldrand</t>
  </si>
  <si>
    <t>CSZ8002125 Ulk von der Burg Reichenstein</t>
  </si>
  <si>
    <t>CSZ8001574 Sherry vom Kapellenberg</t>
  </si>
  <si>
    <t>CSZ8001925 Donna von der Urbecke</t>
  </si>
  <si>
    <t>CSZ8002121 Quax vom Dänischen Hof</t>
  </si>
  <si>
    <t>CSZ8002265 Nizza vom Zellwaldrand</t>
  </si>
  <si>
    <t>CSZ8002158 Pango von der Burg Reichenstein</t>
  </si>
  <si>
    <t>Peter Wilmers</t>
  </si>
  <si>
    <t>Erich Ehrenhofer</t>
  </si>
  <si>
    <t>Hinrich Müller</t>
  </si>
  <si>
    <t>Jochen Janz</t>
  </si>
  <si>
    <t>CSZ8000284 Dayos von Ducati</t>
  </si>
  <si>
    <t>CSZ8000310 Nicos vom Leithawald</t>
  </si>
  <si>
    <t>CSZ8001146 Bond vom Moenchberg</t>
  </si>
  <si>
    <t>CSZ8000021 Gipsy vom Suentelstein</t>
  </si>
  <si>
    <t>CSZ8000974 Renie vom Lachenerweg</t>
  </si>
  <si>
    <t>CSZ8000539 Ultrabox von Ducati</t>
  </si>
  <si>
    <t>CSZ8001225 Mex vom Leithawald</t>
  </si>
  <si>
    <t>CSZ8001262 Baxi vom Moenchberg</t>
  </si>
  <si>
    <t>CSZ8000708 Ela vom Suentelstein</t>
  </si>
  <si>
    <t>CSZ8001024 Shamsara vom Lachenerweg</t>
  </si>
  <si>
    <t>CSZ8001103 Unglaublich von Ducati</t>
  </si>
  <si>
    <t>CSZ8002130 Ex vom Leithawald</t>
  </si>
  <si>
    <t>CSZ8001563 Uschka vom Suentelstein</t>
  </si>
  <si>
    <t>CSZ8001900 Moritz vom Lachenerweg</t>
  </si>
  <si>
    <t>Reinhard Kass</t>
  </si>
  <si>
    <t>Albrecht Woerner</t>
  </si>
  <si>
    <t>Waldemar Köber jr.</t>
  </si>
  <si>
    <t>CSZ8000919 Dana vom Haselhof</t>
  </si>
  <si>
    <t>CSZ8000287 Abson vom Thermodos</t>
  </si>
  <si>
    <t>CSZ8000363 Romario aus Wattenscheid</t>
  </si>
  <si>
    <t>CSZ8001205 Mona vom Haselhof</t>
  </si>
  <si>
    <t>CSZ8000893 Lsa vom Thermodos</t>
  </si>
  <si>
    <t>CSZ8001530 Gruebchen aus Wattenscheid</t>
  </si>
  <si>
    <t>CSZ8001819 Simba vom Haselhof</t>
  </si>
  <si>
    <t>CSZ8001400 Zasko vom Thermodos</t>
  </si>
  <si>
    <t>CSZ8002281 Waico aus Wattenscheid</t>
  </si>
  <si>
    <t>…/…</t>
  </si>
  <si>
    <t>19 + 4</t>
  </si>
  <si>
    <t>4 + 1</t>
  </si>
  <si>
    <t>17 + 2</t>
  </si>
  <si>
    <t>6 + 9 + 3</t>
  </si>
  <si>
    <t>6 + 6</t>
  </si>
  <si>
    <t>CSZ8002299 Laurie vom Moenchberg</t>
  </si>
  <si>
    <t>1 + 1</t>
  </si>
  <si>
    <t>CSZ8000171 Xito von Trafalga</t>
  </si>
  <si>
    <t>CSZ8001662 Sieta von Trafalga</t>
  </si>
  <si>
    <t>Joachim Krieg</t>
  </si>
  <si>
    <t>CSZ8000933 Zecke von Trafalga</t>
  </si>
  <si>
    <t>CSZ8000187 Orla von Fidelius</t>
  </si>
  <si>
    <t>CSZ8000375 Cayos von Fidelius </t>
  </si>
  <si>
    <t>CSZ8000612 Zack von Fidelius</t>
  </si>
  <si>
    <t>SV-Richter &amp; LGV Henning Setzer</t>
  </si>
  <si>
    <t>Datenblatt:</t>
  </si>
  <si>
    <t>Sortierung irrelevant (obwohl angrenzende Felder nicht immer ganz zufällig sind). Es werden lediglich die am besten vertretene Zwinger gelistet (ab 3 DSH), damit man eine Einschätzung der Grössenordnung dieses Exportes vornehmen kann. Dies ist nur eine Übung und eine Momentaufnahme! Ohne Anspruch auf Vollständigkeit.</t>
  </si>
  <si>
    <t>Zuchtausschuss</t>
  </si>
  <si>
    <r>
      <rPr>
        <b/>
        <sz val="9"/>
        <color theme="1"/>
        <rFont val="Calibri"/>
        <family val="2"/>
        <scheme val="minor"/>
      </rPr>
      <t>Vereinszuchtwart:</t>
    </r>
    <r>
      <rPr>
        <sz val="9"/>
        <color theme="1"/>
        <rFont val="Calibri"/>
        <family val="2"/>
        <scheme val="minor"/>
      </rPr>
      <t xml:space="preserve"> </t>
    </r>
  </si>
  <si>
    <t>Reinhardt Meyer, vom Bergmannshof</t>
  </si>
  <si>
    <t>Landesgruppen-Zuchtwarte;</t>
  </si>
  <si>
    <t xml:space="preserve">LG 1 Hamburg/Schleswig-Holstein: </t>
  </si>
  <si>
    <t>Bernd Weber, vom Augrund</t>
  </si>
  <si>
    <t xml:space="preserve">LG 2 Berlin-Brandenburg: </t>
  </si>
  <si>
    <t>Frank Goldlust, vom Frankengold</t>
  </si>
  <si>
    <t xml:space="preserve">LG 3 Niedersachsen: </t>
  </si>
  <si>
    <t xml:space="preserve">Friedrich Gerstenberg, vom Haus Gerstenberg </t>
  </si>
  <si>
    <t xml:space="preserve">LG 4 Waterkant: </t>
  </si>
  <si>
    <t>Bernhard Norda, vom Klostermoor</t>
  </si>
  <si>
    <t xml:space="preserve">LG 5 Nordrheinland: </t>
  </si>
  <si>
    <t>Hans-Peter Fetten, vom Finkenschlag</t>
  </si>
  <si>
    <t xml:space="preserve">LG 6 Westfalen: </t>
  </si>
  <si>
    <t>Norbert Scharschmidt, vom Heerbusch</t>
  </si>
  <si>
    <t xml:space="preserve">LG 7 Ostwestfalen/Lippe: </t>
  </si>
  <si>
    <t>Gerd Dexel, vom Haus Dexel</t>
  </si>
  <si>
    <t xml:space="preserve">LG 8 Hessen-Süd: </t>
  </si>
  <si>
    <t>Rüdiger Mai, vom Bierstadter Hof</t>
  </si>
  <si>
    <t xml:space="preserve">LG 9 Hessen-Nord: </t>
  </si>
  <si>
    <t xml:space="preserve">LG 10 Rheinland-Pfalz: </t>
  </si>
  <si>
    <t xml:space="preserve">Ansgar Kartheiser, vom Langenbungert </t>
  </si>
  <si>
    <r>
      <t xml:space="preserve">LG 11 Saarland: </t>
    </r>
    <r>
      <rPr>
        <i/>
        <sz val="9"/>
        <color theme="1"/>
        <rFont val="Calibri"/>
        <family val="2"/>
        <scheme val="minor"/>
      </rPr>
      <t xml:space="preserve">(kommissarisch) </t>
    </r>
  </si>
  <si>
    <t>Werner Hartmann, vom Saar-Ufer</t>
  </si>
  <si>
    <t xml:space="preserve">LG 12 Baden: </t>
  </si>
  <si>
    <t>Leonhard Schweikert, aus Agrigento</t>
  </si>
  <si>
    <t xml:space="preserve">LG 13 Württemberg: </t>
  </si>
  <si>
    <t>Hans-Peter Rieker, von Bad-Boll</t>
  </si>
  <si>
    <t xml:space="preserve">LG 14 Bayern-Nord: </t>
  </si>
  <si>
    <t>Erich Bösl, von der Piste Trophe</t>
  </si>
  <si>
    <t xml:space="preserve">LG 15 Bayern-Süd: </t>
  </si>
  <si>
    <t xml:space="preserve">Peter Arth, </t>
  </si>
  <si>
    <t>LG 17 Thüringen:</t>
  </si>
  <si>
    <t>Klaus Gothe, vom Ritterberg</t>
  </si>
  <si>
    <t xml:space="preserve">LG 18 Sachsen: </t>
  </si>
  <si>
    <t>Joachim Stiegler, vom Stieglerhof</t>
  </si>
  <si>
    <t xml:space="preserve">LG 19 Sachsen-Anhalt: </t>
  </si>
  <si>
    <t>Jürgen Hoffmann, vom Klobenwalde</t>
  </si>
  <si>
    <t xml:space="preserve">LG 20 Mecklenburg/Vorpommern: </t>
  </si>
  <si>
    <t>Torsten Kopp, vom Messina</t>
  </si>
  <si>
    <t>Gedankenstütze ==&gt;</t>
  </si>
  <si>
    <t>(Julie Richards-Mostosky, Martin &amp; Maria, Markus Göbl, Karl-Heinz Füller)</t>
  </si>
  <si>
    <t>(Hermann Martin, Sigmund Konrad, Imran Husain, Gerard Thanhoffer, Gerhard Hörth, Andreas Sobczyk, Karl, Matthias, Marion Füller)</t>
  </si>
  <si>
    <t>Drasso &amp; Nutz (USA), Druschka (Russland), Daggi (Venezuela)...</t>
  </si>
  <si>
    <t>Cayos (van Noort, dann nach China), Ian (USA), …</t>
  </si>
  <si>
    <t xml:space="preserve">Cherry (Japan, dann China), Dola (HK), Milinda (Italien), New (Amerika), … Shetan (Spanien), </t>
  </si>
  <si>
    <t>Andrjuscha, Dito, Lativa... (USA), viele nach India; Darius, Vegas, Vanos &amp; Cayos Fidelius nach China, …</t>
  </si>
  <si>
    <t>Kookie, Kurtis,... (USA), …</t>
  </si>
  <si>
    <t xml:space="preserve">Cess (USA), </t>
  </si>
  <si>
    <t>Fritz, Frizi, Pitty, … (China), Orga (Pakistan), Joschka (Spanien), Jolo (USA), …</t>
  </si>
  <si>
    <t>Ursus, Larus, Yimmy Contra, Sarko Casa Mary (China), … Ovo (USA), Hilla (Spanien)…</t>
  </si>
  <si>
    <t>Quando (Agrigento), Quino (Italien), Karly (Wildst. L.) Valium, Quanto, Zeppo &amp; Jimmy (USA), Holly (India), Felix, Lesko, Charly, ...</t>
  </si>
  <si>
    <t>Timo Berrekasten (Taiwan), Elton (Litauen), Yenti (USA), Merca ... (India), Pirie, Metin, Merca, Vendor, Fedor Gelingenstrasse, Quasso Grotte, …</t>
  </si>
  <si>
    <t>Jerry-Lee (Mein Partner mit der kalten Schnautze!) USA, Manelo (Pakistan),…</t>
  </si>
  <si>
    <t>Whisky, Tiffany… (China),  Ulan, Jessica... (USA), Adonis (Pakistan),…</t>
  </si>
  <si>
    <r>
      <t xml:space="preserve">Zusätzlich: Verkauf von hochprämierte Hunde - Beispiele                                                                                                                                                                  </t>
    </r>
    <r>
      <rPr>
        <sz val="11"/>
        <rFont val="Calibri"/>
        <family val="2"/>
        <scheme val="minor"/>
      </rPr>
      <t>(Hier wurden nur spontan einige Einträge vorgenommen, es kann jederzeit für jede einzelne Zuchtstätte vertieft werden. Es sollte meine Leser nur dazu anregen mal darüber nachzudenken, welche enorme Umsätze hier zum Tragen kommen.)</t>
    </r>
  </si>
  <si>
    <t>Yasko (2 x VA1), Yaski, Vito, Meggi  (USA), Kassandro,... (India),…</t>
  </si>
  <si>
    <t>Vinn, Vranja (Spanien), Maestro &amp; Merlin (zunächst nach Spanien, später mit Chakira nach China), Balkan (USA)…</t>
  </si>
  <si>
    <t>Tally (USA),…</t>
  </si>
  <si>
    <t>Matscho, Vanta, Victor, Inka, Yetie, Bubu, Flip, Gozilla,... (USA), Quentin (Russland), Ultri (Spanien), Victor, Hanna (Italien)…</t>
  </si>
  <si>
    <t>Urban (USA), Iceman &amp; Huppy, … (China), Sanjo (Pakistan), Ritmo, Quirl (Italien),…</t>
  </si>
  <si>
    <t>Bazi (Taiwan), Ham, Tuba, Wupp, Fritzi, Bess, Pharah,... (USA), Aba (Pakistan)…</t>
  </si>
  <si>
    <t>Bojan OT, Urma P. (China), Sado (India), Tally, Emely, Happy (Pakistan), …</t>
  </si>
  <si>
    <t>Madonna, Wegas, Woldorona, Yappo, Tsugar... (USA), Corduba (Pakistan),...</t>
  </si>
  <si>
    <t>Amoroso, Farina , Hexie, Edina… (USA), Ivano, … viele nach China, Karma, Rischa... (Spanien)…</t>
  </si>
  <si>
    <t>Orbit, Yilla, Henrito... (Spanien), Ebbo (India), Katarine, Pulko, Hildi, Haman (USA), Zena (Kanada), Henrito (Italien), Intessa, … viele nach China</t>
  </si>
  <si>
    <t>Vito, Ebro... (Pakistan), Lutz, Fango, Gina... (India), Zar (USA), Attila (Spanien)…</t>
  </si>
  <si>
    <t>Kevin (Bad-Boll, dann Kanada), Lasso vom neuen Berg, Erasco, Cati, Alice... (Spanien), Math, Cindy,... (USA), Quiro (India), …</t>
  </si>
  <si>
    <t>Eiko (Wildsteiger L.), Vopo, Faye, Quellie, Maykalie, Tschipsy, Unor, Sherry, Kiddie, Xenia... (USA), Faskus (Spanien), Xascha (Italien),…</t>
  </si>
  <si>
    <r>
      <t xml:space="preserve">Yak, Idol, Odin, Sirio + viele andere (China: &gt; 1.500.000 </t>
    </r>
    <r>
      <rPr>
        <sz val="11"/>
        <rFont val="Calibri"/>
        <family val="2"/>
      </rPr>
      <t>€), Negus (200.000 € Japan), Ilbo (200.000 € Irland), Glicko, Charly, Nanja, Sato, Cosy... (USA), Franca, Luisa… (Spanien), Urbo, Hanny (Pakistan)…</t>
    </r>
  </si>
  <si>
    <t>Quantum (Taiwan), Helena, Largos (Spanien), Solo, Sämmo, Hannie, Ona, Yessi, Quera, Palma… (India), Victor, Vitus, Vimo, Etta, Dasta, Woody... (USA), Lasso, Deria (Pakistan) …</t>
  </si>
  <si>
    <t xml:space="preserve">Emilio, Cloe, Lucca... (USA), Tyson (Italien),... </t>
  </si>
  <si>
    <t>Gonzalez, Quai, Yappo (USA), Grappa (Pakistan), Ultimo (Italien)…</t>
  </si>
  <si>
    <t>Kevin Murrtal (Kanada), Lutz, Sergio, Xeda, Leslie, Astor, Niccor... (USA), Xadro, Gazza (Italien), Rikkor, … Jirri, Ywana, Angelina, Erina (Pakistan), Rebeca, Renate… (Spanien)…</t>
  </si>
  <si>
    <t>Yello, Ork, Paccos, Lohe... (Spanien), …</t>
  </si>
  <si>
    <t>&lt;==  Das ist die Zahl der bis heute in China importierten Hunde eingetragen mit CSZ800xxxx Nummern.</t>
  </si>
  <si>
    <t>Wildsteiger Land? Kein Land ohne Wildsteiger!! Uran (500.000 DM), Cash, Gustl, Nanda &amp; Xenos (Spanien), Eiko Kirschental, …</t>
  </si>
  <si>
    <t>(Wolfgang Meinen - vom Pendler, Kakinoki, Edwin Setiobudi)</t>
  </si>
  <si>
    <t>Bax, Xaro, Crystal, Tor, Xill, Vana … (China), viele Italien, …</t>
  </si>
  <si>
    <t>Viele weltweit, Jello (USA)...</t>
  </si>
  <si>
    <t>Xab (China), Perle, Saro (USA), …</t>
  </si>
  <si>
    <t>Hoss (China), Vanta, Ilsebill (USA), …</t>
  </si>
  <si>
    <t>Yang Th., Ollright Th.,... (USA), …</t>
  </si>
  <si>
    <t>Xano (USA), …</t>
  </si>
  <si>
    <t>Xerro, Carolin (Italien), Saber, Erika, (USA),…</t>
  </si>
  <si>
    <t>Ivett (India), …</t>
  </si>
  <si>
    <t>Merlin, Vandri, Lars, Paris, Quest... (USA), …</t>
  </si>
  <si>
    <t>Carol (USA), …</t>
  </si>
  <si>
    <t>Lauser (China), Scott (Spanien), Waldo (USA), Oliver (Italien), …</t>
  </si>
  <si>
    <t>Giovanni, Unix, Kevin, Sherry (China), …</t>
  </si>
  <si>
    <t xml:space="preserve">Xira (Pakistan), Xito, Zecke, Sieta (China), … </t>
  </si>
  <si>
    <t xml:space="preserve">Wandro, Juxa, Yalla, Yupo,… (China), ... </t>
  </si>
  <si>
    <t xml:space="preserve">Karlos, Quinci, Urban… (China),... </t>
  </si>
  <si>
    <t>Yutta, Quarani, Nato, Femke, Emma... (China), Yacco (USA),…</t>
  </si>
  <si>
    <t>Xano, Bijou, Orkan,… (China), …</t>
  </si>
  <si>
    <t>Diva, Biggi (USA), David (Italien), …</t>
  </si>
  <si>
    <t>Kelly (Italien), …</t>
  </si>
  <si>
    <t>Ca. 2.304</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</si>
</sst>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quot;€&quot;\ * #,##0_-;_-&quot;€&quot;\ * #,##0\-;_-&quot;€&quot;\ * &quot;-&quot;_-;_-@_-"/>
    <numFmt numFmtId="165" formatCode="_-* #,##0_-;_-* #,##0\-;_-* &quot;-&quot;_-;_-@_-"/>
    <numFmt numFmtId="166" formatCode="_-* #,##0.00_-;_-* #,##0.00\-;_-* &quot;-&quot;??_-;_-@_-"/>
    <numFmt numFmtId="167" formatCode="_-[$DEM]\ * #,##0_-;_-[$DEM]\ * #,##0\-;_-[$DEM]\ * &quot;-&quot;_-;_-@_-"/>
    <numFmt numFmtId="168" formatCode="#,##0_ ;\-#,##0\ "/>
    <numFmt numFmtId="169" formatCode="0.0%"/>
    <numFmt numFmtId="170" formatCode="&quot;€&quot;\ #,##0_-"/>
    <numFmt numFmtId="171" formatCode="_-* #,##0_-;_-* #,##0\-;_-* &quot;-&quot;??_-;_-@_-"/>
    <numFmt numFmtId="172" formatCode="#,##0.0"/>
    <numFmt numFmtId="173" formatCode="_-* #,##0.00_-;_-* #,##0.00\-;_-* &quot;-&quot;_-;_-@_-"/>
  </numFmts>
  <fonts count="47" x14ac:knownFonts="1">
    <font>
      <sz val="10"/>
      <name val="MS Sans Serif"/>
    </font>
    <font>
      <sz val="12"/>
      <color rgb="FF990033"/>
      <name val="Copperplate Gothic Bold"/>
      <family val="2"/>
    </font>
    <font>
      <b/>
      <sz val="8"/>
      <color indexed="81"/>
      <name val="Tahoma"/>
      <family val="2"/>
    </font>
    <font>
      <sz val="14"/>
      <color rgb="FF990033"/>
      <name val="Copperplate Gothic Bold"/>
      <family val="2"/>
    </font>
    <font>
      <sz val="18"/>
      <color rgb="FF990033"/>
      <name val="Copperplate Gothic Bold"/>
      <family val="2"/>
    </font>
    <font>
      <sz val="10"/>
      <name val="Arial"/>
      <family val="2"/>
    </font>
    <font>
      <b/>
      <sz val="10"/>
      <name val="Arial"/>
      <family val="2"/>
    </font>
    <font>
      <sz val="10"/>
      <color rgb="FF990033"/>
      <name val="Arial"/>
      <family val="2"/>
    </font>
    <font>
      <b/>
      <sz val="10"/>
      <name val="Calibri"/>
      <family val="2"/>
    </font>
    <font>
      <sz val="11"/>
      <name val="Calibri"/>
      <family val="2"/>
      <scheme val="minor"/>
    </font>
    <font>
      <b/>
      <sz val="11"/>
      <name val="Calibri"/>
      <family val="2"/>
      <scheme val="minor"/>
    </font>
    <font>
      <sz val="10"/>
      <color indexed="8"/>
      <name val="Arial"/>
      <family val="2"/>
    </font>
    <font>
      <b/>
      <sz val="10"/>
      <color rgb="FF990033"/>
      <name val="Arial"/>
      <family val="2"/>
    </font>
    <font>
      <sz val="8"/>
      <color indexed="81"/>
      <name val="Tahoma"/>
      <family val="2"/>
    </font>
    <font>
      <b/>
      <sz val="10"/>
      <color rgb="FF0000FF"/>
      <name val="Arial"/>
      <family val="2"/>
    </font>
    <font>
      <sz val="10"/>
      <color rgb="FF0000FF"/>
      <name val="Arial"/>
      <family val="2"/>
    </font>
    <font>
      <sz val="10"/>
      <name val="MS Sans Serif"/>
      <family val="2"/>
    </font>
    <font>
      <sz val="10"/>
      <color indexed="8"/>
      <name val="Arial"/>
      <family val="2"/>
    </font>
    <font>
      <sz val="9"/>
      <color rgb="FF990033"/>
      <name val="MS Sans Serif"/>
      <family val="2"/>
    </font>
    <font>
      <b/>
      <sz val="10"/>
      <color theme="3" tint="0.39997558519241921"/>
      <name val="Arial"/>
      <family val="2"/>
    </font>
    <font>
      <b/>
      <sz val="10"/>
      <color indexed="8"/>
      <name val="Calibri"/>
      <family val="2"/>
      <scheme val="minor"/>
    </font>
    <font>
      <b/>
      <sz val="10"/>
      <name val="Calibri"/>
      <family val="2"/>
      <scheme val="minor"/>
    </font>
    <font>
      <sz val="10"/>
      <color indexed="8"/>
      <name val="Calibri"/>
      <family val="2"/>
      <scheme val="minor"/>
    </font>
    <font>
      <sz val="10"/>
      <name val="Calibri"/>
      <family val="2"/>
      <scheme val="minor"/>
    </font>
    <font>
      <sz val="10"/>
      <color rgb="FF0000FF"/>
      <name val="Calibri"/>
      <family val="2"/>
      <scheme val="minor"/>
    </font>
    <font>
      <sz val="10"/>
      <color rgb="FF990033"/>
      <name val="Calibri"/>
      <family val="2"/>
      <scheme val="minor"/>
    </font>
    <font>
      <b/>
      <sz val="10"/>
      <color rgb="FF0000FF"/>
      <name val="Calibri"/>
      <family val="2"/>
      <scheme val="minor"/>
    </font>
    <font>
      <b/>
      <sz val="10"/>
      <color rgb="FF000000"/>
      <name val="Calibri"/>
      <family val="2"/>
      <scheme val="minor"/>
    </font>
    <font>
      <sz val="10"/>
      <color rgb="FF0000FF"/>
      <name val="Calibri"/>
      <family val="2"/>
    </font>
    <font>
      <b/>
      <sz val="10"/>
      <color rgb="FF990033"/>
      <name val="Calibri"/>
      <family val="2"/>
      <scheme val="minor"/>
    </font>
    <font>
      <b/>
      <sz val="11"/>
      <color rgb="FF0000FF"/>
      <name val="Calibri"/>
      <family val="2"/>
      <scheme val="minor"/>
    </font>
    <font>
      <sz val="11"/>
      <color rgb="FF0000FF"/>
      <name val="Calibri"/>
      <family val="2"/>
      <scheme val="minor"/>
    </font>
    <font>
      <b/>
      <sz val="10"/>
      <color rgb="FF990033"/>
      <name val="MS Sans Serif"/>
      <family val="2"/>
    </font>
    <font>
      <b/>
      <sz val="11"/>
      <color rgb="FF990033"/>
      <name val="Calibri"/>
      <family val="2"/>
      <scheme val="minor"/>
    </font>
    <font>
      <sz val="10"/>
      <name val="Calibri"/>
      <family val="2"/>
    </font>
    <font>
      <b/>
      <sz val="10"/>
      <color rgb="FF990033"/>
      <name val="Calibri"/>
      <family val="2"/>
    </font>
    <font>
      <b/>
      <sz val="9"/>
      <name val="Calibri"/>
      <family val="2"/>
      <scheme val="minor"/>
    </font>
    <font>
      <b/>
      <sz val="16"/>
      <color rgb="FF990033"/>
      <name val="Calibri"/>
      <family val="2"/>
      <scheme val="minor"/>
    </font>
    <font>
      <sz val="16"/>
      <color rgb="FF990033"/>
      <name val="Copperplate Gothic Bold"/>
      <family val="2"/>
    </font>
    <font>
      <sz val="10"/>
      <color theme="1"/>
      <name val="Calibri"/>
      <family val="2"/>
      <scheme val="minor"/>
    </font>
    <font>
      <sz val="20"/>
      <color rgb="FF990033"/>
      <name val="Copperplate Gothic Bold"/>
      <family val="2"/>
    </font>
    <font>
      <b/>
      <sz val="9"/>
      <color theme="1"/>
      <name val="Calibri"/>
      <family val="2"/>
      <scheme val="minor"/>
    </font>
    <font>
      <sz val="9"/>
      <color theme="1"/>
      <name val="Calibri"/>
      <family val="2"/>
      <scheme val="minor"/>
    </font>
    <font>
      <sz val="9"/>
      <name val="Calibri"/>
      <family val="2"/>
      <scheme val="minor"/>
    </font>
    <font>
      <sz val="9"/>
      <color rgb="FF000000"/>
      <name val="Calibri"/>
      <family val="2"/>
      <scheme val="minor"/>
    </font>
    <font>
      <i/>
      <sz val="9"/>
      <color theme="1"/>
      <name val="Calibri"/>
      <family val="2"/>
      <scheme val="minor"/>
    </font>
    <font>
      <sz val="11"/>
      <name val="Calibri"/>
      <family val="2"/>
    </font>
  </fonts>
  <fills count="3">
    <fill>
      <patternFill patternType="none"/>
    </fill>
    <fill>
      <patternFill patternType="gray125"/>
    </fill>
    <fill>
      <patternFill patternType="solid">
        <fgColor indexed="2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166" fontId="16" fillId="0" borderId="0" applyFont="0" applyFill="0" applyBorder="0" applyAlignment="0" applyProtection="0"/>
    <xf numFmtId="0" fontId="11" fillId="0" borderId="0"/>
    <xf numFmtId="0" fontId="17" fillId="0" borderId="0"/>
    <xf numFmtId="0" fontId="17" fillId="0" borderId="0"/>
    <xf numFmtId="0" fontId="11" fillId="0" borderId="0"/>
  </cellStyleXfs>
  <cellXfs count="310">
    <xf numFmtId="0" fontId="0" fillId="0" borderId="0" xfId="0"/>
    <xf numFmtId="0" fontId="5" fillId="0" borderId="0" xfId="0" applyFont="1"/>
    <xf numFmtId="3" fontId="6" fillId="0" borderId="0" xfId="0" applyNumberFormat="1" applyFont="1" applyAlignment="1">
      <alignment horizontal="center" vertical="center"/>
    </xf>
    <xf numFmtId="164" fontId="5" fillId="0" borderId="0" xfId="0" applyNumberFormat="1" applyFont="1"/>
    <xf numFmtId="0" fontId="5" fillId="0" borderId="0" xfId="0" applyFont="1" applyAlignment="1">
      <alignment horizontal="center"/>
    </xf>
    <xf numFmtId="3" fontId="6" fillId="0" borderId="0" xfId="0" applyNumberFormat="1" applyFont="1" applyAlignment="1">
      <alignment horizontal="center"/>
    </xf>
    <xf numFmtId="164" fontId="5" fillId="0" borderId="0" xfId="0" applyNumberFormat="1" applyFont="1" applyAlignment="1">
      <alignment vertical="top"/>
    </xf>
    <xf numFmtId="0" fontId="5" fillId="2" borderId="0" xfId="0" applyFont="1" applyFill="1" applyAlignment="1">
      <alignment horizontal="center"/>
    </xf>
    <xf numFmtId="0" fontId="6" fillId="2" borderId="0" xfId="0" applyFont="1" applyFill="1" applyAlignment="1">
      <alignment horizontal="center"/>
    </xf>
    <xf numFmtId="0" fontId="6" fillId="0" borderId="0" xfId="0" applyFont="1"/>
    <xf numFmtId="0" fontId="6" fillId="0" borderId="0" xfId="0" applyFont="1" applyAlignment="1">
      <alignment horizontal="center"/>
    </xf>
    <xf numFmtId="0" fontId="9" fillId="0" borderId="0" xfId="0" applyFont="1"/>
    <xf numFmtId="0" fontId="10" fillId="0" borderId="0" xfId="0" applyFont="1"/>
    <xf numFmtId="165" fontId="10" fillId="0" borderId="0" xfId="0" applyNumberFormat="1" applyFont="1" applyAlignment="1">
      <alignment horizontal="center" vertical="center" wrapText="1"/>
    </xf>
    <xf numFmtId="165" fontId="9" fillId="0" borderId="0" xfId="0" applyNumberFormat="1" applyFont="1"/>
    <xf numFmtId="0" fontId="10" fillId="0" borderId="0" xfId="0" applyFont="1" applyAlignment="1">
      <alignment horizontal="center" vertical="center" wrapText="1"/>
    </xf>
    <xf numFmtId="0" fontId="10" fillId="0" borderId="0" xfId="0" applyFont="1" applyAlignment="1">
      <alignment horizontal="center" vertical="center"/>
    </xf>
    <xf numFmtId="3" fontId="10" fillId="0" borderId="0" xfId="0" applyNumberFormat="1" applyFont="1" applyAlignment="1">
      <alignment horizontal="center" vertical="center" wrapText="1"/>
    </xf>
    <xf numFmtId="3" fontId="9" fillId="0" borderId="0" xfId="0" applyNumberFormat="1" applyFont="1" applyAlignment="1">
      <alignment horizontal="center"/>
    </xf>
    <xf numFmtId="164" fontId="10" fillId="0" borderId="0" xfId="0" applyNumberFormat="1" applyFont="1" applyAlignment="1">
      <alignment horizontal="center" vertical="center" wrapText="1"/>
    </xf>
    <xf numFmtId="164" fontId="9" fillId="0" borderId="0" xfId="0" applyNumberFormat="1" applyFont="1"/>
    <xf numFmtId="165" fontId="10" fillId="0" borderId="0" xfId="0" applyNumberFormat="1" applyFont="1"/>
    <xf numFmtId="167" fontId="9" fillId="0" borderId="0" xfId="0" applyNumberFormat="1" applyFont="1"/>
    <xf numFmtId="0" fontId="6" fillId="0" borderId="0" xfId="0" applyNumberFormat="1" applyFont="1" applyAlignment="1">
      <alignment horizontal="center" vertical="center"/>
    </xf>
    <xf numFmtId="168" fontId="5" fillId="0" borderId="0" xfId="0" applyNumberFormat="1" applyFont="1" applyAlignment="1">
      <alignment horizontal="center"/>
    </xf>
    <xf numFmtId="0" fontId="5" fillId="0" borderId="0" xfId="0" applyFont="1" applyBorder="1"/>
    <xf numFmtId="0" fontId="5" fillId="0" borderId="0" xfId="0" applyFont="1" applyBorder="1" applyAlignment="1">
      <alignment horizontal="center"/>
    </xf>
    <xf numFmtId="168" fontId="5" fillId="0" borderId="0" xfId="0" applyNumberFormat="1" applyFont="1" applyBorder="1" applyAlignment="1">
      <alignment horizontal="center"/>
    </xf>
    <xf numFmtId="0" fontId="12" fillId="0" borderId="0" xfId="0" applyFont="1"/>
    <xf numFmtId="3" fontId="5" fillId="0" borderId="0" xfId="0" applyNumberFormat="1" applyFont="1" applyAlignment="1">
      <alignment horizontal="center"/>
    </xf>
    <xf numFmtId="0" fontId="6" fillId="0" borderId="0" xfId="0" applyFont="1" applyBorder="1"/>
    <xf numFmtId="3" fontId="6" fillId="0" borderId="0" xfId="0" applyNumberFormat="1" applyFont="1"/>
    <xf numFmtId="170" fontId="6" fillId="0" borderId="0" xfId="0" applyNumberFormat="1" applyFont="1"/>
    <xf numFmtId="0" fontId="6" fillId="0" borderId="0" xfId="0" applyFont="1" applyAlignment="1">
      <alignment horizontal="center" vertical="center"/>
    </xf>
    <xf numFmtId="0" fontId="5" fillId="0" borderId="0" xfId="0" applyFont="1" applyAlignment="1">
      <alignment vertical="center"/>
    </xf>
    <xf numFmtId="0" fontId="14" fillId="0" borderId="0" xfId="0" applyFont="1"/>
    <xf numFmtId="3" fontId="14" fillId="0" borderId="0" xfId="0" applyNumberFormat="1" applyFont="1" applyAlignment="1">
      <alignment horizontal="center"/>
    </xf>
    <xf numFmtId="0" fontId="10" fillId="0" borderId="0" xfId="0" applyFont="1" applyAlignment="1">
      <alignment horizontal="center"/>
    </xf>
    <xf numFmtId="0" fontId="5" fillId="0" borderId="0" xfId="0" applyFont="1" applyAlignment="1">
      <alignment horizontal="center"/>
    </xf>
    <xf numFmtId="0" fontId="7" fillId="0" borderId="0" xfId="0" applyFont="1" applyAlignment="1">
      <alignment horizontal="center" vertical="center"/>
    </xf>
    <xf numFmtId="0" fontId="12" fillId="0" borderId="0" xfId="0" applyFont="1" applyAlignment="1">
      <alignment horizontal="center"/>
    </xf>
    <xf numFmtId="0" fontId="6" fillId="0" borderId="0" xfId="0" applyFont="1" applyAlignment="1">
      <alignment vertical="center"/>
    </xf>
    <xf numFmtId="3" fontId="12" fillId="0" borderId="0" xfId="0" applyNumberFormat="1" applyFont="1" applyAlignment="1">
      <alignment horizontal="center" vertical="center"/>
    </xf>
    <xf numFmtId="0" fontId="12" fillId="0" borderId="0" xfId="0" applyFont="1" applyAlignment="1">
      <alignment horizontal="center" vertical="center"/>
    </xf>
    <xf numFmtId="3" fontId="6" fillId="0" borderId="0" xfId="0" applyNumberFormat="1" applyFont="1" applyAlignment="1">
      <alignment horizontal="center" vertical="center" wrapText="1"/>
    </xf>
    <xf numFmtId="49" fontId="6" fillId="0" borderId="0" xfId="0" applyNumberFormat="1" applyFont="1" applyAlignment="1">
      <alignment horizontal="center" vertical="center"/>
    </xf>
    <xf numFmtId="0" fontId="14" fillId="0" borderId="0" xfId="0" applyFont="1" applyAlignment="1">
      <alignment horizontal="center"/>
    </xf>
    <xf numFmtId="3" fontId="12" fillId="0" borderId="0" xfId="0" applyNumberFormat="1" applyFont="1" applyAlignment="1">
      <alignment horizontal="center"/>
    </xf>
    <xf numFmtId="0" fontId="15" fillId="0" borderId="0" xfId="0" applyFont="1"/>
    <xf numFmtId="3" fontId="14" fillId="0" borderId="0" xfId="0" applyNumberFormat="1" applyFont="1"/>
    <xf numFmtId="169" fontId="14" fillId="0" borderId="0" xfId="0" applyNumberFormat="1" applyFont="1"/>
    <xf numFmtId="169" fontId="14" fillId="0" borderId="0" xfId="0" applyNumberFormat="1" applyFont="1" applyAlignment="1">
      <alignment horizontal="center"/>
    </xf>
    <xf numFmtId="0" fontId="5" fillId="0" borderId="0" xfId="0" applyFont="1" applyAlignment="1">
      <alignment horizontal="center"/>
    </xf>
    <xf numFmtId="0" fontId="5" fillId="0" borderId="0" xfId="0" applyFont="1" applyAlignment="1">
      <alignment horizontal="center"/>
    </xf>
    <xf numFmtId="164" fontId="5" fillId="0" borderId="0" xfId="0" applyNumberFormat="1" applyFont="1" applyAlignment="1">
      <alignment horizontal="center"/>
    </xf>
    <xf numFmtId="164" fontId="5" fillId="0" borderId="0" xfId="0" applyNumberFormat="1" applyFont="1" applyAlignment="1">
      <alignment horizontal="center" vertical="top"/>
    </xf>
    <xf numFmtId="168" fontId="15" fillId="0" borderId="0" xfId="0" applyNumberFormat="1" applyFont="1" applyAlignment="1">
      <alignment horizontal="center"/>
    </xf>
    <xf numFmtId="164" fontId="14" fillId="0" borderId="0" xfId="0" applyNumberFormat="1" applyFont="1" applyAlignment="1">
      <alignment horizontal="center"/>
    </xf>
    <xf numFmtId="168" fontId="14" fillId="0" borderId="0" xfId="0" applyNumberFormat="1" applyFont="1" applyAlignment="1">
      <alignment horizontal="center"/>
    </xf>
    <xf numFmtId="164" fontId="15" fillId="0" borderId="0" xfId="0" applyNumberFormat="1" applyFont="1"/>
    <xf numFmtId="164" fontId="6" fillId="0" borderId="0" xfId="0" applyNumberFormat="1" applyFont="1" applyAlignment="1">
      <alignment horizontal="center"/>
    </xf>
    <xf numFmtId="168" fontId="6" fillId="0" borderId="0" xfId="0" applyNumberFormat="1" applyFont="1" applyAlignment="1">
      <alignment horizontal="center"/>
    </xf>
    <xf numFmtId="0" fontId="7" fillId="0" borderId="0" xfId="0" applyFont="1" applyAlignment="1">
      <alignment horizontal="center"/>
    </xf>
    <xf numFmtId="164" fontId="7" fillId="0" borderId="0" xfId="0" applyNumberFormat="1" applyFont="1"/>
    <xf numFmtId="168" fontId="7" fillId="0" borderId="0" xfId="0" applyNumberFormat="1" applyFont="1" applyAlignment="1">
      <alignment horizontal="center"/>
    </xf>
    <xf numFmtId="0" fontId="7" fillId="0" borderId="0" xfId="0" applyFont="1"/>
    <xf numFmtId="164" fontId="15" fillId="0" borderId="0" xfId="0" applyNumberFormat="1" applyFont="1" applyAlignment="1">
      <alignment vertical="top"/>
    </xf>
    <xf numFmtId="172" fontId="6" fillId="0" borderId="0" xfId="0" applyNumberFormat="1" applyFont="1" applyAlignment="1">
      <alignment horizontal="center" vertical="center"/>
    </xf>
    <xf numFmtId="172" fontId="14" fillId="0" borderId="0" xfId="0" applyNumberFormat="1" applyFont="1" applyAlignment="1">
      <alignment horizontal="center"/>
    </xf>
    <xf numFmtId="172" fontId="5" fillId="0" borderId="0" xfId="0" applyNumberFormat="1" applyFont="1" applyAlignment="1">
      <alignment horizontal="center"/>
    </xf>
    <xf numFmtId="172" fontId="5" fillId="0" borderId="0" xfId="0" applyNumberFormat="1" applyFont="1"/>
    <xf numFmtId="172" fontId="6" fillId="0" borderId="0" xfId="0" applyNumberFormat="1" applyFont="1" applyAlignment="1">
      <alignment horizontal="center"/>
    </xf>
    <xf numFmtId="172" fontId="15" fillId="0" borderId="0" xfId="0" applyNumberFormat="1" applyFont="1"/>
    <xf numFmtId="164" fontId="6" fillId="0" borderId="0" xfId="0" applyNumberFormat="1" applyFont="1"/>
    <xf numFmtId="3" fontId="7" fillId="0" borderId="0" xfId="0" applyNumberFormat="1" applyFont="1" applyAlignment="1">
      <alignment horizontal="center"/>
    </xf>
    <xf numFmtId="172" fontId="12" fillId="0" borderId="0" xfId="0" applyNumberFormat="1" applyFont="1" applyAlignment="1">
      <alignment horizontal="center"/>
    </xf>
    <xf numFmtId="0" fontId="18" fillId="0" borderId="0" xfId="0" applyFont="1" applyAlignment="1">
      <alignment horizontal="center"/>
    </xf>
    <xf numFmtId="0" fontId="7" fillId="2" borderId="0" xfId="0" applyFont="1" applyFill="1" applyAlignment="1">
      <alignment horizontal="center"/>
    </xf>
    <xf numFmtId="0" fontId="12" fillId="2" borderId="0" xfId="0" applyFont="1" applyFill="1" applyAlignment="1">
      <alignment horizontal="center"/>
    </xf>
    <xf numFmtId="0" fontId="6" fillId="0" borderId="1" xfId="0" applyFont="1" applyBorder="1" applyAlignment="1">
      <alignment horizontal="center"/>
    </xf>
    <xf numFmtId="164" fontId="7" fillId="0" borderId="1" xfId="0" applyNumberFormat="1" applyFont="1" applyBorder="1" applyAlignment="1">
      <alignment horizontal="center" vertical="center" wrapText="1"/>
    </xf>
    <xf numFmtId="168" fontId="7"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12" fillId="0" borderId="1" xfId="0" applyFont="1" applyBorder="1" applyAlignment="1">
      <alignment vertical="center"/>
    </xf>
    <xf numFmtId="0"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172" fontId="6" fillId="0" borderId="1" xfId="0" applyNumberFormat="1" applyFont="1" applyBorder="1" applyAlignment="1">
      <alignment horizontal="center" vertical="center"/>
    </xf>
    <xf numFmtId="164" fontId="5" fillId="0" borderId="1" xfId="0" applyNumberFormat="1" applyFont="1" applyBorder="1" applyAlignment="1">
      <alignment horizontal="center" vertical="center"/>
    </xf>
    <xf numFmtId="168" fontId="5" fillId="0" borderId="1" xfId="0" applyNumberFormat="1" applyFont="1" applyBorder="1" applyAlignment="1">
      <alignment horizontal="center" vertical="center"/>
    </xf>
    <xf numFmtId="164" fontId="6" fillId="0" borderId="1" xfId="0" applyNumberFormat="1" applyFont="1" applyBorder="1" applyAlignment="1">
      <alignment horizontal="center" vertical="center"/>
    </xf>
    <xf numFmtId="3" fontId="19" fillId="0" borderId="0" xfId="0" applyNumberFormat="1" applyFont="1" applyAlignment="1">
      <alignment horizontal="center"/>
    </xf>
    <xf numFmtId="169" fontId="19" fillId="0" borderId="0" xfId="0" applyNumberFormat="1" applyFont="1" applyAlignment="1">
      <alignment horizontal="center"/>
    </xf>
    <xf numFmtId="172" fontId="6" fillId="0" borderId="0" xfId="0" applyNumberFormat="1" applyFont="1" applyAlignment="1">
      <alignment horizontal="center" vertical="center" wrapText="1"/>
    </xf>
    <xf numFmtId="171" fontId="20" fillId="0" borderId="0" xfId="1" applyNumberFormat="1" applyFont="1" applyFill="1" applyBorder="1" applyAlignment="1">
      <alignment horizontal="center" vertical="center"/>
    </xf>
    <xf numFmtId="3" fontId="20" fillId="0" borderId="0" xfId="1" applyNumberFormat="1" applyFont="1" applyFill="1" applyBorder="1" applyAlignment="1">
      <alignment horizontal="center" vertical="center"/>
    </xf>
    <xf numFmtId="171" fontId="21" fillId="0" borderId="0" xfId="1" applyNumberFormat="1" applyFont="1" applyFill="1" applyBorder="1" applyAlignment="1">
      <alignment horizontal="left" vertical="center"/>
    </xf>
    <xf numFmtId="171" fontId="20" fillId="0" borderId="0" xfId="1" applyNumberFormat="1" applyFont="1" applyFill="1" applyBorder="1" applyAlignment="1">
      <alignment horizontal="right" vertical="center" wrapText="1"/>
    </xf>
    <xf numFmtId="171" fontId="21" fillId="0" borderId="0" xfId="1" applyNumberFormat="1" applyFont="1" applyFill="1" applyBorder="1" applyAlignment="1">
      <alignment vertical="center"/>
    </xf>
    <xf numFmtId="171" fontId="22" fillId="0" borderId="0" xfId="1" applyNumberFormat="1" applyFont="1" applyFill="1" applyBorder="1" applyAlignment="1">
      <alignment vertical="center" wrapText="1"/>
    </xf>
    <xf numFmtId="3" fontId="22" fillId="0" borderId="0" xfId="1" applyNumberFormat="1" applyFont="1" applyFill="1" applyBorder="1" applyAlignment="1">
      <alignment horizontal="right" vertical="center" wrapText="1"/>
    </xf>
    <xf numFmtId="171" fontId="23" fillId="0" borderId="0" xfId="1" applyNumberFormat="1" applyFont="1" applyFill="1" applyBorder="1" applyAlignment="1">
      <alignment horizontal="left" vertical="center"/>
    </xf>
    <xf numFmtId="171" fontId="22" fillId="0" borderId="0" xfId="1" applyNumberFormat="1" applyFont="1" applyFill="1" applyBorder="1" applyAlignment="1">
      <alignment horizontal="right" vertical="center" wrapText="1"/>
    </xf>
    <xf numFmtId="171" fontId="23" fillId="0" borderId="0" xfId="1" applyNumberFormat="1" applyFont="1" applyFill="1" applyBorder="1" applyAlignment="1">
      <alignment vertical="center"/>
    </xf>
    <xf numFmtId="171" fontId="24" fillId="0" borderId="0" xfId="1" applyNumberFormat="1" applyFont="1" applyFill="1" applyBorder="1" applyAlignment="1">
      <alignment vertical="center" wrapText="1"/>
    </xf>
    <xf numFmtId="3" fontId="24" fillId="0" borderId="0" xfId="1" applyNumberFormat="1" applyFont="1" applyFill="1" applyBorder="1" applyAlignment="1">
      <alignment vertical="center"/>
    </xf>
    <xf numFmtId="171" fontId="22" fillId="0" borderId="0" xfId="1" applyNumberFormat="1" applyFont="1" applyFill="1" applyBorder="1" applyAlignment="1">
      <alignment horizontal="left" vertical="center" wrapText="1"/>
    </xf>
    <xf numFmtId="171" fontId="24" fillId="0" borderId="0" xfId="1" applyNumberFormat="1" applyFont="1" applyFill="1" applyBorder="1" applyAlignment="1">
      <alignment horizontal="right" vertical="center" wrapText="1"/>
    </xf>
    <xf numFmtId="3" fontId="20" fillId="0" borderId="0" xfId="1" applyNumberFormat="1" applyFont="1" applyFill="1" applyBorder="1" applyAlignment="1">
      <alignment horizontal="right" vertical="center" wrapText="1"/>
    </xf>
    <xf numFmtId="171" fontId="24" fillId="0" borderId="0" xfId="1" applyNumberFormat="1" applyFont="1" applyFill="1" applyBorder="1" applyAlignment="1">
      <alignment vertical="center"/>
    </xf>
    <xf numFmtId="3" fontId="23" fillId="0" borderId="0" xfId="1" applyNumberFormat="1" applyFont="1" applyFill="1" applyBorder="1" applyAlignment="1">
      <alignment vertical="center"/>
    </xf>
    <xf numFmtId="171" fontId="22" fillId="0" borderId="0" xfId="1" applyNumberFormat="1" applyFont="1" applyFill="1" applyBorder="1" applyAlignment="1">
      <alignment horizontal="center" vertical="center"/>
    </xf>
    <xf numFmtId="3" fontId="22" fillId="0" borderId="0" xfId="1" applyNumberFormat="1" applyFont="1" applyFill="1" applyBorder="1" applyAlignment="1">
      <alignment horizontal="center" vertical="center"/>
    </xf>
    <xf numFmtId="3" fontId="24" fillId="0" borderId="0" xfId="1" applyNumberFormat="1" applyFont="1" applyFill="1" applyBorder="1" applyAlignment="1">
      <alignment horizontal="right" vertical="center" wrapText="1"/>
    </xf>
    <xf numFmtId="0" fontId="24" fillId="0" borderId="0" xfId="2" applyFont="1" applyFill="1" applyBorder="1" applyAlignment="1">
      <alignment vertical="center" wrapText="1"/>
    </xf>
    <xf numFmtId="3" fontId="24" fillId="0" borderId="0" xfId="2" applyNumberFormat="1" applyFont="1" applyFill="1" applyBorder="1" applyAlignment="1">
      <alignment horizontal="right" vertical="center" wrapText="1"/>
    </xf>
    <xf numFmtId="3" fontId="21" fillId="0" borderId="0" xfId="2" applyNumberFormat="1" applyFont="1" applyFill="1" applyBorder="1" applyAlignment="1">
      <alignment horizontal="right" vertical="center" wrapText="1"/>
    </xf>
    <xf numFmtId="3" fontId="21" fillId="0" borderId="0" xfId="1" applyNumberFormat="1" applyFont="1" applyFill="1" applyBorder="1" applyAlignment="1">
      <alignment vertical="center"/>
    </xf>
    <xf numFmtId="0" fontId="21" fillId="0" borderId="0" xfId="0" applyFont="1" applyBorder="1" applyAlignment="1">
      <alignment vertical="center"/>
    </xf>
    <xf numFmtId="171" fontId="23" fillId="0" borderId="0" xfId="1" applyNumberFormat="1" applyFont="1" applyFill="1" applyBorder="1" applyAlignment="1">
      <alignment horizontal="center" vertical="center"/>
    </xf>
    <xf numFmtId="3" fontId="25" fillId="0" borderId="0" xfId="1" applyNumberFormat="1" applyFont="1" applyFill="1" applyBorder="1" applyAlignment="1">
      <alignment vertical="center"/>
    </xf>
    <xf numFmtId="0" fontId="22" fillId="0" borderId="0" xfId="2" applyFont="1" applyFill="1" applyBorder="1" applyAlignment="1">
      <alignment vertical="center" wrapText="1"/>
    </xf>
    <xf numFmtId="0" fontId="22" fillId="0" borderId="0" xfId="2" applyFont="1" applyFill="1" applyBorder="1" applyAlignment="1">
      <alignment horizontal="right" vertical="center" wrapText="1"/>
    </xf>
    <xf numFmtId="0" fontId="26" fillId="0" borderId="0" xfId="0" applyFont="1" applyBorder="1" applyAlignment="1">
      <alignment vertical="center"/>
    </xf>
    <xf numFmtId="3" fontId="22" fillId="0" borderId="0" xfId="2" applyNumberFormat="1" applyFont="1" applyFill="1" applyBorder="1" applyAlignment="1">
      <alignment horizontal="right" vertical="center" wrapText="1"/>
    </xf>
    <xf numFmtId="0" fontId="24" fillId="0" borderId="0" xfId="2" applyFont="1" applyFill="1" applyBorder="1" applyAlignment="1">
      <alignment horizontal="right" vertical="center" wrapText="1"/>
    </xf>
    <xf numFmtId="0" fontId="24" fillId="0" borderId="0" xfId="3" applyFont="1" applyFill="1" applyBorder="1" applyAlignment="1">
      <alignment vertical="center" wrapText="1"/>
    </xf>
    <xf numFmtId="0" fontId="27" fillId="0" borderId="0" xfId="0" applyFont="1" applyBorder="1" applyAlignment="1">
      <alignment vertical="center"/>
    </xf>
    <xf numFmtId="0" fontId="28" fillId="0" borderId="0" xfId="5" applyFont="1" applyFill="1" applyBorder="1" applyAlignment="1">
      <alignment wrapText="1"/>
    </xf>
    <xf numFmtId="171" fontId="25" fillId="0" borderId="0" xfId="1" applyNumberFormat="1" applyFont="1" applyFill="1" applyBorder="1" applyAlignment="1">
      <alignment vertical="center"/>
    </xf>
    <xf numFmtId="0" fontId="28" fillId="0" borderId="0" xfId="5" applyFont="1" applyFill="1" applyBorder="1" applyAlignment="1">
      <alignment horizontal="right" wrapText="1"/>
    </xf>
    <xf numFmtId="0" fontId="25" fillId="0" borderId="0" xfId="0" applyFont="1" applyAlignment="1">
      <alignment horizontal="center" vertical="center"/>
    </xf>
    <xf numFmtId="0" fontId="24" fillId="0" borderId="0" xfId="4" applyFont="1" applyFill="1" applyBorder="1" applyAlignment="1">
      <alignment vertical="center" wrapText="1"/>
    </xf>
    <xf numFmtId="0" fontId="24" fillId="0" borderId="0" xfId="4" applyFont="1" applyFill="1" applyBorder="1" applyAlignment="1">
      <alignment horizontal="right" vertical="center" wrapText="1"/>
    </xf>
    <xf numFmtId="0" fontId="23" fillId="0" borderId="0" xfId="2" applyFont="1" applyFill="1" applyBorder="1" applyAlignment="1">
      <alignment vertical="center" wrapText="1"/>
    </xf>
    <xf numFmtId="0" fontId="23" fillId="0" borderId="0" xfId="2" applyFont="1" applyFill="1" applyBorder="1" applyAlignment="1">
      <alignment horizontal="right" vertical="center" wrapText="1"/>
    </xf>
    <xf numFmtId="0" fontId="23" fillId="0" borderId="0" xfId="0" applyFont="1" applyAlignment="1">
      <alignment vertical="center" wrapText="1"/>
    </xf>
    <xf numFmtId="0" fontId="21" fillId="0" borderId="0" xfId="0" applyFont="1" applyAlignment="1">
      <alignment vertical="center"/>
    </xf>
    <xf numFmtId="0" fontId="23" fillId="0" borderId="0" xfId="0" applyFont="1" applyAlignment="1">
      <alignment horizontal="center" vertical="center"/>
    </xf>
    <xf numFmtId="0" fontId="23" fillId="0" borderId="0" xfId="0" applyFont="1" applyAlignment="1">
      <alignment vertical="center"/>
    </xf>
    <xf numFmtId="0" fontId="23" fillId="0" borderId="0" xfId="0" applyNumberFormat="1" applyFont="1" applyAlignment="1">
      <alignment vertical="center" wrapText="1"/>
    </xf>
    <xf numFmtId="3" fontId="9" fillId="0" borderId="0" xfId="0" applyNumberFormat="1" applyFont="1"/>
    <xf numFmtId="3" fontId="10" fillId="0" borderId="0" xfId="0" applyNumberFormat="1" applyFont="1"/>
    <xf numFmtId="3" fontId="6" fillId="0" borderId="3" xfId="0" applyNumberFormat="1" applyFont="1" applyBorder="1" applyAlignment="1">
      <alignment horizontal="center"/>
    </xf>
    <xf numFmtId="0" fontId="5" fillId="0" borderId="3" xfId="0" applyFont="1" applyBorder="1" applyAlignment="1">
      <alignment horizontal="center"/>
    </xf>
    <xf numFmtId="0" fontId="6" fillId="2" borderId="3" xfId="0" applyFont="1" applyFill="1" applyBorder="1" applyAlignment="1">
      <alignment horizontal="center"/>
    </xf>
    <xf numFmtId="172" fontId="6" fillId="0" borderId="4" xfId="0" applyNumberFormat="1" applyFont="1" applyBorder="1" applyAlignment="1">
      <alignment horizontal="center"/>
    </xf>
    <xf numFmtId="3" fontId="6" fillId="0" borderId="0" xfId="0" applyNumberFormat="1" applyFont="1" applyBorder="1" applyAlignment="1">
      <alignment horizontal="center"/>
    </xf>
    <xf numFmtId="172" fontId="6" fillId="0" borderId="6" xfId="0" applyNumberFormat="1" applyFont="1" applyBorder="1" applyAlignment="1">
      <alignment horizontal="center"/>
    </xf>
    <xf numFmtId="0" fontId="6" fillId="2" borderId="0" xfId="0" applyFont="1" applyFill="1" applyBorder="1" applyAlignment="1">
      <alignment horizontal="center"/>
    </xf>
    <xf numFmtId="0" fontId="5" fillId="2" borderId="0" xfId="0" applyFont="1" applyFill="1" applyBorder="1" applyAlignment="1">
      <alignment horizontal="center"/>
    </xf>
    <xf numFmtId="0" fontId="6" fillId="0" borderId="5" xfId="0" applyFont="1" applyBorder="1"/>
    <xf numFmtId="0" fontId="6" fillId="0" borderId="0" xfId="0" applyFont="1" applyBorder="1" applyAlignment="1">
      <alignment horizontal="center"/>
    </xf>
    <xf numFmtId="0" fontId="6" fillId="0" borderId="2" xfId="0" applyFont="1" applyBorder="1"/>
    <xf numFmtId="0" fontId="14" fillId="0" borderId="7" xfId="0" applyFont="1" applyBorder="1"/>
    <xf numFmtId="0" fontId="14" fillId="0" borderId="8" xfId="0" applyFont="1" applyBorder="1" applyAlignment="1">
      <alignment horizontal="center"/>
    </xf>
    <xf numFmtId="172" fontId="14" fillId="0" borderId="9" xfId="0" applyNumberFormat="1" applyFont="1" applyBorder="1" applyAlignment="1">
      <alignment horizontal="center"/>
    </xf>
    <xf numFmtId="164" fontId="15" fillId="0" borderId="0" xfId="0" applyNumberFormat="1" applyFont="1" applyAlignment="1">
      <alignment horizontal="center"/>
    </xf>
    <xf numFmtId="3" fontId="14" fillId="0" borderId="8" xfId="0" applyNumberFormat="1" applyFont="1" applyBorder="1" applyAlignment="1">
      <alignment horizontal="center"/>
    </xf>
    <xf numFmtId="0" fontId="14" fillId="0" borderId="9" xfId="0" applyFont="1" applyBorder="1" applyAlignment="1">
      <alignment horizontal="center"/>
    </xf>
    <xf numFmtId="0" fontId="5" fillId="0" borderId="3" xfId="0" applyFont="1" applyBorder="1"/>
    <xf numFmtId="0" fontId="14" fillId="0" borderId="8" xfId="0" applyFont="1" applyBorder="1"/>
    <xf numFmtId="0" fontId="5" fillId="0" borderId="6" xfId="0" applyFont="1" applyBorder="1"/>
    <xf numFmtId="0" fontId="14" fillId="0" borderId="6" xfId="0" applyFont="1" applyBorder="1" applyAlignment="1">
      <alignment horizontal="center"/>
    </xf>
    <xf numFmtId="0" fontId="14" fillId="0" borderId="0" xfId="0" applyFont="1" applyBorder="1"/>
    <xf numFmtId="3" fontId="31" fillId="0" borderId="0" xfId="0" applyNumberFormat="1" applyFont="1" applyAlignment="1">
      <alignment horizontal="center"/>
    </xf>
    <xf numFmtId="164" fontId="31" fillId="0" borderId="0" xfId="0" applyNumberFormat="1" applyFont="1"/>
    <xf numFmtId="165" fontId="31" fillId="0" borderId="0" xfId="0" applyNumberFormat="1" applyFont="1"/>
    <xf numFmtId="165" fontId="30" fillId="0" borderId="0" xfId="0" applyNumberFormat="1" applyFont="1"/>
    <xf numFmtId="3" fontId="31" fillId="0" borderId="0" xfId="0" applyNumberFormat="1" applyFont="1"/>
    <xf numFmtId="3" fontId="30" fillId="0" borderId="0" xfId="0" applyNumberFormat="1" applyFont="1"/>
    <xf numFmtId="0" fontId="31" fillId="0" borderId="0" xfId="0" applyFont="1"/>
    <xf numFmtId="0" fontId="23" fillId="0" borderId="0" xfId="0" applyFont="1" applyAlignment="1">
      <alignment horizontal="center" vertical="center"/>
    </xf>
    <xf numFmtId="0" fontId="23" fillId="0" borderId="0" xfId="0" applyFont="1" applyAlignment="1">
      <alignment vertical="center"/>
    </xf>
    <xf numFmtId="0" fontId="14" fillId="0" borderId="0" xfId="0" applyFont="1" applyBorder="1" applyAlignment="1">
      <alignment horizontal="center"/>
    </xf>
    <xf numFmtId="172" fontId="14" fillId="0" borderId="0" xfId="0" applyNumberFormat="1" applyFont="1" applyBorder="1" applyAlignment="1">
      <alignment horizontal="center"/>
    </xf>
    <xf numFmtId="0" fontId="29" fillId="0" borderId="0" xfId="0" applyFont="1" applyBorder="1" applyAlignment="1">
      <alignment horizontal="center" vertical="center"/>
    </xf>
    <xf numFmtId="164" fontId="15" fillId="0" borderId="0" xfId="0" applyNumberFormat="1" applyFont="1" applyAlignment="1">
      <alignment horizontal="center" vertical="top"/>
    </xf>
    <xf numFmtId="164" fontId="10" fillId="0" borderId="0" xfId="0" applyNumberFormat="1" applyFont="1"/>
    <xf numFmtId="165" fontId="10" fillId="0" borderId="0" xfId="0" applyNumberFormat="1" applyFont="1" applyAlignment="1">
      <alignment horizontal="center"/>
    </xf>
    <xf numFmtId="3" fontId="10" fillId="0" borderId="0" xfId="0" applyNumberFormat="1" applyFont="1" applyAlignment="1">
      <alignment horizontal="center"/>
    </xf>
    <xf numFmtId="168" fontId="10" fillId="0" borderId="0" xfId="0" applyNumberFormat="1" applyFont="1" applyAlignment="1">
      <alignment horizontal="center" vertical="center"/>
    </xf>
    <xf numFmtId="10" fontId="10" fillId="0" borderId="0" xfId="0" applyNumberFormat="1" applyFont="1"/>
    <xf numFmtId="0" fontId="30" fillId="0" borderId="0" xfId="0" applyFont="1"/>
    <xf numFmtId="10" fontId="30" fillId="0" borderId="0" xfId="0" applyNumberFormat="1" applyFont="1" applyAlignment="1">
      <alignment horizontal="center"/>
    </xf>
    <xf numFmtId="3" fontId="30" fillId="0" borderId="0" xfId="0" applyNumberFormat="1" applyFont="1" applyAlignment="1">
      <alignment horizontal="center"/>
    </xf>
    <xf numFmtId="10" fontId="9" fillId="0" borderId="0" xfId="0" applyNumberFormat="1" applyFont="1"/>
    <xf numFmtId="4" fontId="9" fillId="0" borderId="0" xfId="0" applyNumberFormat="1" applyFont="1"/>
    <xf numFmtId="166" fontId="10" fillId="0" borderId="0" xfId="0" applyNumberFormat="1" applyFont="1"/>
    <xf numFmtId="10" fontId="30" fillId="0" borderId="0" xfId="0" applyNumberFormat="1" applyFont="1"/>
    <xf numFmtId="10" fontId="33" fillId="0" borderId="0" xfId="0" applyNumberFormat="1" applyFont="1"/>
    <xf numFmtId="2" fontId="9" fillId="0" borderId="0" xfId="0" applyNumberFormat="1" applyFont="1"/>
    <xf numFmtId="0" fontId="34" fillId="0" borderId="5" xfId="0" applyFont="1" applyBorder="1"/>
    <xf numFmtId="0" fontId="21" fillId="0" borderId="5" xfId="0" applyFont="1" applyBorder="1"/>
    <xf numFmtId="3" fontId="23" fillId="0" borderId="0" xfId="0" applyNumberFormat="1" applyFont="1" applyBorder="1" applyAlignment="1">
      <alignment horizontal="center"/>
    </xf>
    <xf numFmtId="3" fontId="26" fillId="0" borderId="0" xfId="0" applyNumberFormat="1" applyFont="1" applyBorder="1" applyAlignment="1">
      <alignment horizontal="center"/>
    </xf>
    <xf numFmtId="0" fontId="34" fillId="0" borderId="2" xfId="0" applyFont="1" applyBorder="1"/>
    <xf numFmtId="0" fontId="29" fillId="0" borderId="2" xfId="0" applyFont="1" applyBorder="1"/>
    <xf numFmtId="170" fontId="29" fillId="0" borderId="4" xfId="0" applyNumberFormat="1" applyFont="1" applyBorder="1"/>
    <xf numFmtId="0" fontId="35" fillId="0" borderId="5" xfId="0" applyFont="1" applyBorder="1"/>
    <xf numFmtId="0" fontId="25" fillId="0" borderId="6" xfId="0" applyFont="1" applyBorder="1"/>
    <xf numFmtId="170" fontId="23" fillId="0" borderId="6" xfId="0" applyNumberFormat="1" applyFont="1" applyBorder="1" applyAlignment="1">
      <alignment horizontal="right"/>
    </xf>
    <xf numFmtId="170" fontId="21" fillId="0" borderId="4" xfId="0" applyNumberFormat="1" applyFont="1" applyBorder="1" applyAlignment="1">
      <alignment horizontal="right"/>
    </xf>
    <xf numFmtId="170" fontId="21" fillId="0" borderId="6" xfId="0" applyNumberFormat="1" applyFont="1" applyBorder="1" applyAlignment="1">
      <alignment horizontal="right"/>
    </xf>
    <xf numFmtId="0" fontId="26" fillId="0" borderId="7" xfId="0" applyFont="1" applyBorder="1"/>
    <xf numFmtId="170" fontId="26" fillId="0" borderId="9" xfId="0" applyNumberFormat="1" applyFont="1" applyBorder="1" applyAlignment="1">
      <alignment horizontal="right"/>
    </xf>
    <xf numFmtId="172" fontId="9" fillId="0" borderId="0" xfId="0" applyNumberFormat="1" applyFont="1" applyAlignment="1">
      <alignment horizontal="center"/>
    </xf>
    <xf numFmtId="1" fontId="9" fillId="0" borderId="0" xfId="0" applyNumberFormat="1" applyFont="1" applyAlignment="1">
      <alignment horizontal="center"/>
    </xf>
    <xf numFmtId="172" fontId="10" fillId="0" borderId="0" xfId="0" applyNumberFormat="1" applyFont="1"/>
    <xf numFmtId="0" fontId="30" fillId="0" borderId="2" xfId="0" applyFont="1" applyBorder="1"/>
    <xf numFmtId="3" fontId="31" fillId="0" borderId="3" xfId="0" applyNumberFormat="1" applyFont="1" applyBorder="1" applyAlignment="1">
      <alignment horizontal="center"/>
    </xf>
    <xf numFmtId="10" fontId="30" fillId="0" borderId="4" xfId="0" applyNumberFormat="1" applyFont="1" applyBorder="1"/>
    <xf numFmtId="0" fontId="30" fillId="0" borderId="5" xfId="0" applyFont="1" applyBorder="1"/>
    <xf numFmtId="3" fontId="31" fillId="0" borderId="0" xfId="0" applyNumberFormat="1" applyFont="1" applyBorder="1" applyAlignment="1">
      <alignment horizontal="center"/>
    </xf>
    <xf numFmtId="10" fontId="30" fillId="0" borderId="6" xfId="0" applyNumberFormat="1" applyFont="1" applyBorder="1"/>
    <xf numFmtId="0" fontId="33" fillId="0" borderId="5" xfId="0" applyFont="1" applyBorder="1"/>
    <xf numFmtId="3" fontId="33" fillId="0" borderId="0" xfId="0" applyNumberFormat="1" applyFont="1" applyBorder="1" applyAlignment="1">
      <alignment horizontal="center"/>
    </xf>
    <xf numFmtId="10" fontId="33" fillId="0" borderId="6" xfId="0" applyNumberFormat="1" applyFont="1" applyBorder="1"/>
    <xf numFmtId="3" fontId="30" fillId="0" borderId="0" xfId="0" applyNumberFormat="1" applyFont="1" applyBorder="1" applyAlignment="1">
      <alignment horizontal="center"/>
    </xf>
    <xf numFmtId="0" fontId="33" fillId="0" borderId="13" xfId="0" applyFont="1" applyBorder="1"/>
    <xf numFmtId="3" fontId="33" fillId="0" borderId="14" xfId="0" applyNumberFormat="1" applyFont="1" applyBorder="1" applyAlignment="1">
      <alignment horizontal="center"/>
    </xf>
    <xf numFmtId="9" fontId="33" fillId="0" borderId="15" xfId="0" applyNumberFormat="1" applyFont="1" applyBorder="1" applyAlignment="1">
      <alignment horizontal="center"/>
    </xf>
    <xf numFmtId="170" fontId="29" fillId="0" borderId="0" xfId="0" applyNumberFormat="1" applyFont="1" applyBorder="1" applyAlignment="1">
      <alignment horizontal="center"/>
    </xf>
    <xf numFmtId="0" fontId="29" fillId="0" borderId="5" xfId="0" applyFont="1" applyBorder="1"/>
    <xf numFmtId="3" fontId="9" fillId="0" borderId="3" xfId="0" applyNumberFormat="1" applyFont="1" applyBorder="1" applyAlignment="1">
      <alignment horizontal="center"/>
    </xf>
    <xf numFmtId="0" fontId="33" fillId="0" borderId="2" xfId="0" applyFont="1" applyBorder="1"/>
    <xf numFmtId="0" fontId="21" fillId="0" borderId="7" xfId="0" applyFont="1" applyBorder="1"/>
    <xf numFmtId="3" fontId="23" fillId="0" borderId="8" xfId="0" applyNumberFormat="1" applyFont="1" applyBorder="1" applyAlignment="1">
      <alignment horizontal="center"/>
    </xf>
    <xf numFmtId="3" fontId="26" fillId="0" borderId="8" xfId="0" applyNumberFormat="1" applyFont="1" applyBorder="1" applyAlignment="1">
      <alignment horizontal="center"/>
    </xf>
    <xf numFmtId="0" fontId="10" fillId="0" borderId="7" xfId="0" applyFont="1" applyBorder="1" applyAlignment="1">
      <alignment horizontal="center" vertical="center"/>
    </xf>
    <xf numFmtId="0" fontId="30" fillId="0" borderId="8" xfId="0" applyFont="1" applyBorder="1" applyAlignment="1">
      <alignment vertical="center" wrapText="1"/>
    </xf>
    <xf numFmtId="168" fontId="10" fillId="0" borderId="8" xfId="0" applyNumberFormat="1" applyFont="1" applyBorder="1" applyAlignment="1">
      <alignment horizontal="center" vertical="center"/>
    </xf>
    <xf numFmtId="164" fontId="10" fillId="0" borderId="8" xfId="0" applyNumberFormat="1" applyFont="1" applyBorder="1" applyAlignment="1">
      <alignment vertical="center"/>
    </xf>
    <xf numFmtId="165" fontId="10" fillId="0" borderId="8" xfId="0" applyNumberFormat="1" applyFont="1" applyBorder="1" applyAlignment="1">
      <alignment vertical="center"/>
    </xf>
    <xf numFmtId="0" fontId="9" fillId="0" borderId="8" xfId="0" applyFont="1" applyBorder="1" applyAlignment="1">
      <alignment vertical="center"/>
    </xf>
    <xf numFmtId="164" fontId="33" fillId="0" borderId="8" xfId="0" applyNumberFormat="1" applyFont="1" applyBorder="1" applyAlignment="1">
      <alignment vertical="center"/>
    </xf>
    <xf numFmtId="165" fontId="10" fillId="0" borderId="3" xfId="0" applyNumberFormat="1" applyFont="1" applyBorder="1"/>
    <xf numFmtId="3" fontId="10" fillId="0" borderId="3" xfId="0" applyNumberFormat="1" applyFont="1" applyBorder="1" applyAlignment="1">
      <alignment horizontal="center"/>
    </xf>
    <xf numFmtId="3" fontId="10" fillId="0" borderId="4" xfId="0" applyNumberFormat="1" applyFont="1" applyBorder="1" applyAlignment="1">
      <alignment horizontal="center"/>
    </xf>
    <xf numFmtId="10" fontId="33" fillId="0" borderId="14" xfId="0" applyNumberFormat="1" applyFont="1" applyBorder="1"/>
    <xf numFmtId="10" fontId="33" fillId="0" borderId="15" xfId="0" applyNumberFormat="1" applyFont="1" applyBorder="1"/>
    <xf numFmtId="164" fontId="33" fillId="0" borderId="0" xfId="0" applyNumberFormat="1" applyFont="1" applyAlignment="1">
      <alignment horizontal="center" vertical="center"/>
    </xf>
    <xf numFmtId="164" fontId="33" fillId="0" borderId="0" xfId="0" applyNumberFormat="1" applyFont="1"/>
    <xf numFmtId="0" fontId="9" fillId="0" borderId="0" xfId="0" applyFont="1" applyAlignment="1">
      <alignment horizontal="center"/>
    </xf>
    <xf numFmtId="164" fontId="33" fillId="0" borderId="0" xfId="0" applyNumberFormat="1" applyFont="1" applyAlignment="1">
      <alignment horizontal="center" vertical="center" wrapText="1"/>
    </xf>
    <xf numFmtId="2" fontId="10" fillId="0" borderId="0" xfId="0" applyNumberFormat="1" applyFont="1" applyAlignment="1">
      <alignment horizontal="center" vertical="center" wrapText="1"/>
    </xf>
    <xf numFmtId="2" fontId="9" fillId="0" borderId="0" xfId="0" applyNumberFormat="1" applyFont="1" applyAlignment="1">
      <alignment horizontal="center"/>
    </xf>
    <xf numFmtId="2" fontId="10" fillId="0" borderId="0" xfId="0" applyNumberFormat="1" applyFont="1" applyAlignment="1">
      <alignment horizontal="center"/>
    </xf>
    <xf numFmtId="2" fontId="21" fillId="0" borderId="0" xfId="0" applyNumberFormat="1" applyFont="1" applyBorder="1" applyAlignment="1">
      <alignment horizontal="center"/>
    </xf>
    <xf numFmtId="2" fontId="21" fillId="0" borderId="0" xfId="0" applyNumberFormat="1" applyFont="1" applyBorder="1" applyAlignment="1">
      <alignment horizontal="center" vertical="center"/>
    </xf>
    <xf numFmtId="2" fontId="10" fillId="0" borderId="0" xfId="0" applyNumberFormat="1" applyFont="1"/>
    <xf numFmtId="1" fontId="10" fillId="0" borderId="8" xfId="0" applyNumberFormat="1" applyFont="1" applyBorder="1" applyAlignment="1">
      <alignment horizontal="center" vertical="center"/>
    </xf>
    <xf numFmtId="1" fontId="21" fillId="0" borderId="3" xfId="0" applyNumberFormat="1" applyFont="1" applyBorder="1" applyAlignment="1">
      <alignment horizontal="center"/>
    </xf>
    <xf numFmtId="1" fontId="21" fillId="0" borderId="0" xfId="0" applyNumberFormat="1" applyFont="1" applyBorder="1" applyAlignment="1">
      <alignment horizontal="center"/>
    </xf>
    <xf numFmtId="1" fontId="31" fillId="0" borderId="0" xfId="0" applyNumberFormat="1" applyFont="1" applyAlignment="1">
      <alignment horizontal="center"/>
    </xf>
    <xf numFmtId="173" fontId="9" fillId="0" borderId="0" xfId="0" applyNumberFormat="1" applyFont="1"/>
    <xf numFmtId="165" fontId="10" fillId="0" borderId="0" xfId="0" applyNumberFormat="1" applyFont="1" applyAlignment="1">
      <alignment horizontal="center" vertical="center"/>
    </xf>
    <xf numFmtId="0" fontId="39" fillId="0" borderId="0" xfId="0" applyFont="1"/>
    <xf numFmtId="0" fontId="41" fillId="0" borderId="0" xfId="0" applyFont="1" applyAlignment="1">
      <alignment horizontal="center"/>
    </xf>
    <xf numFmtId="0" fontId="42" fillId="0" borderId="0" xfId="0" applyFont="1"/>
    <xf numFmtId="0" fontId="43" fillId="0" borderId="0" xfId="0" applyFont="1" applyFill="1"/>
    <xf numFmtId="0" fontId="44" fillId="0" borderId="0" xfId="0" applyFont="1"/>
    <xf numFmtId="0" fontId="43" fillId="0" borderId="0" xfId="0" applyFont="1"/>
    <xf numFmtId="0" fontId="43" fillId="0" borderId="0" xfId="0" applyFont="1" applyFill="1" applyAlignment="1"/>
    <xf numFmtId="0" fontId="36" fillId="0" borderId="0" xfId="0" applyFont="1" applyAlignment="1">
      <alignment horizontal="center"/>
    </xf>
    <xf numFmtId="3" fontId="9" fillId="0" borderId="8" xfId="0" applyNumberFormat="1" applyFont="1" applyBorder="1" applyAlignment="1">
      <alignment horizontal="center" vertical="center"/>
    </xf>
    <xf numFmtId="164" fontId="30" fillId="0" borderId="0" xfId="0" applyNumberFormat="1" applyFont="1" applyAlignment="1">
      <alignment horizontal="center" vertical="center" wrapText="1"/>
    </xf>
    <xf numFmtId="165" fontId="30" fillId="0" borderId="0" xfId="0" applyNumberFormat="1" applyFont="1" applyAlignment="1">
      <alignment horizontal="center" vertical="center" wrapText="1"/>
    </xf>
    <xf numFmtId="0" fontId="42" fillId="0" borderId="1" xfId="0" applyFont="1" applyBorder="1" applyAlignment="1">
      <alignment horizontal="right"/>
    </xf>
    <xf numFmtId="0" fontId="41" fillId="0" borderId="1" xfId="0" applyFont="1" applyBorder="1"/>
    <xf numFmtId="0" fontId="41" fillId="0" borderId="1" xfId="0" applyFont="1" applyBorder="1" applyAlignment="1">
      <alignment horizontal="right"/>
    </xf>
    <xf numFmtId="0" fontId="42" fillId="0" borderId="1" xfId="0" applyFont="1" applyBorder="1"/>
    <xf numFmtId="164" fontId="9" fillId="0" borderId="0" xfId="0" applyNumberFormat="1" applyFont="1" applyAlignment="1">
      <alignment horizontal="left"/>
    </xf>
    <xf numFmtId="3" fontId="38" fillId="0" borderId="0" xfId="0" applyNumberFormat="1" applyFont="1" applyAlignment="1">
      <alignment horizontal="center" vertical="center" wrapText="1"/>
    </xf>
    <xf numFmtId="10" fontId="26" fillId="0" borderId="2" xfId="0" applyNumberFormat="1" applyFont="1" applyBorder="1" applyAlignment="1">
      <alignment horizontal="center"/>
    </xf>
    <xf numFmtId="10" fontId="26" fillId="0" borderId="3" xfId="0" applyNumberFormat="1" applyFont="1" applyBorder="1" applyAlignment="1">
      <alignment horizontal="center"/>
    </xf>
    <xf numFmtId="165" fontId="26" fillId="0" borderId="13" xfId="0" applyNumberFormat="1" applyFont="1" applyBorder="1" applyAlignment="1">
      <alignment horizontal="center"/>
    </xf>
    <xf numFmtId="165" fontId="26" fillId="0" borderId="14" xfId="0" applyNumberFormat="1" applyFont="1" applyBorder="1" applyAlignment="1">
      <alignment horizontal="center"/>
    </xf>
    <xf numFmtId="0" fontId="23" fillId="0" borderId="5" xfId="0" applyFont="1" applyBorder="1" applyAlignment="1">
      <alignment horizontal="center" wrapText="1"/>
    </xf>
    <xf numFmtId="0" fontId="23" fillId="0" borderId="13" xfId="0" applyFont="1" applyBorder="1" applyAlignment="1">
      <alignment horizontal="center" wrapText="1"/>
    </xf>
    <xf numFmtId="164" fontId="23" fillId="0" borderId="3" xfId="0" applyNumberFormat="1" applyFont="1" applyBorder="1" applyAlignment="1">
      <alignment horizontal="left"/>
    </xf>
    <xf numFmtId="164" fontId="23" fillId="0" borderId="4" xfId="0" applyNumberFormat="1" applyFont="1" applyBorder="1" applyAlignment="1">
      <alignment horizontal="left"/>
    </xf>
    <xf numFmtId="164" fontId="23" fillId="0" borderId="0" xfId="0" applyNumberFormat="1" applyFont="1" applyBorder="1" applyAlignment="1">
      <alignment horizontal="left"/>
    </xf>
    <xf numFmtId="0" fontId="0" fillId="0" borderId="6" xfId="0" applyBorder="1" applyAlignment="1">
      <alignment horizontal="left"/>
    </xf>
    <xf numFmtId="164" fontId="26" fillId="0" borderId="0" xfId="0" applyNumberFormat="1" applyFont="1" applyBorder="1" applyAlignment="1">
      <alignment horizontal="left"/>
    </xf>
    <xf numFmtId="164" fontId="26" fillId="0" borderId="8" xfId="0" applyNumberFormat="1" applyFont="1" applyBorder="1" applyAlignment="1">
      <alignment horizontal="left"/>
    </xf>
    <xf numFmtId="0" fontId="0" fillId="0" borderId="9" xfId="0" applyBorder="1" applyAlignment="1">
      <alignment horizontal="left"/>
    </xf>
    <xf numFmtId="0" fontId="36" fillId="0" borderId="5" xfId="0" applyFont="1" applyBorder="1" applyAlignment="1">
      <alignment horizontal="center" vertical="center" wrapText="1"/>
    </xf>
    <xf numFmtId="49" fontId="23" fillId="0" borderId="0" xfId="1" applyNumberFormat="1" applyFont="1" applyFill="1" applyBorder="1" applyAlignment="1">
      <alignment horizontal="center" vertical="center" wrapText="1"/>
    </xf>
    <xf numFmtId="3" fontId="37" fillId="0" borderId="0" xfId="1" applyNumberFormat="1" applyFont="1" applyFill="1" applyBorder="1" applyAlignment="1">
      <alignment horizontal="center" vertical="center" wrapText="1"/>
    </xf>
    <xf numFmtId="0" fontId="40" fillId="0" borderId="0" xfId="0" applyFont="1" applyAlignment="1">
      <alignment horizontal="center" vertical="center" wrapText="1"/>
    </xf>
    <xf numFmtId="0" fontId="3" fillId="0" borderId="0" xfId="0" applyFont="1" applyAlignment="1">
      <alignment horizontal="center" vertical="center" wrapText="1"/>
    </xf>
    <xf numFmtId="0" fontId="29" fillId="0" borderId="0" xfId="0" applyFont="1" applyAlignment="1">
      <alignment horizontal="center" vertical="center" wrapText="1"/>
    </xf>
    <xf numFmtId="0" fontId="41" fillId="0" borderId="1" xfId="0" applyFont="1" applyBorder="1" applyAlignment="1">
      <alignment horizontal="center" wrapText="1"/>
    </xf>
    <xf numFmtId="0" fontId="3" fillId="0" borderId="0" xfId="0" applyFont="1" applyAlignment="1">
      <alignment horizontal="center" vertical="center"/>
    </xf>
    <xf numFmtId="0" fontId="23" fillId="0" borderId="0" xfId="0" applyFont="1" applyAlignment="1">
      <alignment horizontal="center" vertical="center"/>
    </xf>
    <xf numFmtId="0" fontId="23" fillId="0" borderId="0" xfId="0" applyFont="1" applyAlignment="1">
      <alignment horizontal="center"/>
    </xf>
    <xf numFmtId="0" fontId="23" fillId="0" borderId="0" xfId="0" applyFont="1" applyAlignment="1">
      <alignment horizontal="center" vertical="center" wrapText="1"/>
    </xf>
    <xf numFmtId="0" fontId="26" fillId="0" borderId="0" xfId="0" applyFont="1" applyAlignment="1">
      <alignment horizontal="center" vertical="center"/>
    </xf>
    <xf numFmtId="0" fontId="26" fillId="0" borderId="0" xfId="0" applyFont="1" applyAlignment="1">
      <alignment horizontal="center"/>
    </xf>
    <xf numFmtId="0" fontId="4" fillId="0" borderId="0" xfId="0" applyFont="1" applyAlignment="1">
      <alignment horizontal="center" vertical="center"/>
    </xf>
    <xf numFmtId="0" fontId="23" fillId="0" borderId="0" xfId="0" applyFont="1" applyAlignment="1">
      <alignment vertical="center"/>
    </xf>
    <xf numFmtId="0" fontId="29" fillId="0" borderId="1" xfId="0" applyFont="1" applyBorder="1" applyAlignment="1">
      <alignment horizontal="center" vertical="center"/>
    </xf>
    <xf numFmtId="0" fontId="23" fillId="0" borderId="0" xfId="0" applyNumberFormat="1" applyFont="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xf numFmtId="0" fontId="12" fillId="0" borderId="10" xfId="0" applyFont="1" applyBorder="1" applyAlignment="1">
      <alignment horizontal="center"/>
    </xf>
    <xf numFmtId="0" fontId="12" fillId="0" borderId="11" xfId="0" applyFont="1" applyBorder="1" applyAlignment="1">
      <alignment horizontal="center"/>
    </xf>
    <xf numFmtId="0" fontId="12" fillId="0" borderId="12" xfId="0" applyFont="1" applyBorder="1" applyAlignment="1">
      <alignment horizontal="center"/>
    </xf>
    <xf numFmtId="0" fontId="0" fillId="0" borderId="0" xfId="0" applyAlignment="1">
      <alignment horizontal="center" vertical="center"/>
    </xf>
    <xf numFmtId="0" fontId="32" fillId="0" borderId="0" xfId="0" applyFont="1" applyAlignment="1">
      <alignment horizontal="center"/>
    </xf>
  </cellXfs>
  <cellStyles count="6">
    <cellStyle name="Komma" xfId="1" builtinId="3"/>
    <cellStyle name="Standaard" xfId="0" builtinId="0"/>
    <cellStyle name="Standaard_Blad2" xfId="2"/>
    <cellStyle name="Standaard_Blad2_2" xfId="3"/>
    <cellStyle name="Standaard_Nachkommen aus Deckakten" xfId="4"/>
    <cellStyle name="Standaard_Nachkommen aus Deckakten_1" xfId="5"/>
  </cellStyles>
  <dxfs count="0"/>
  <tableStyles count="0" defaultTableStyle="TableStyleMedium9" defaultPivotStyle="PivotStyleLight16"/>
  <colors>
    <mruColors>
      <color rgb="FF0000FF"/>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Hühnegrab</a:t>
            </a:r>
          </a:p>
        </c:rich>
      </c:tx>
      <c:overlay val="0"/>
    </c:title>
    <c:autoTitleDeleted val="0"/>
    <c:plotArea>
      <c:layout/>
      <c:barChart>
        <c:barDir val="col"/>
        <c:grouping val="stacked"/>
        <c:varyColors val="0"/>
        <c:ser>
          <c:idx val="0"/>
          <c:order val="0"/>
          <c:tx>
            <c:strRef>
              <c:f>'Welpenübersicht 1986-2009'!$B$22</c:f>
              <c:strCache>
                <c:ptCount val="1"/>
                <c:pt idx="0">
                  <c:v>Hühnegrab</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1986-2009'!$D$22:$Z$22</c:f>
              <c:numCache>
                <c:formatCode>General</c:formatCode>
                <c:ptCount val="23"/>
                <c:pt idx="0">
                  <c:v>56</c:v>
                </c:pt>
                <c:pt idx="1">
                  <c:v>32</c:v>
                </c:pt>
                <c:pt idx="2">
                  <c:v>34</c:v>
                </c:pt>
                <c:pt idx="3">
                  <c:v>43</c:v>
                </c:pt>
                <c:pt idx="4">
                  <c:v>33</c:v>
                </c:pt>
                <c:pt idx="5">
                  <c:v>35</c:v>
                </c:pt>
                <c:pt idx="6">
                  <c:v>37</c:v>
                </c:pt>
                <c:pt idx="7">
                  <c:v>67</c:v>
                </c:pt>
                <c:pt idx="8">
                  <c:v>38</c:v>
                </c:pt>
                <c:pt idx="9">
                  <c:v>64</c:v>
                </c:pt>
                <c:pt idx="10">
                  <c:v>49</c:v>
                </c:pt>
                <c:pt idx="11">
                  <c:v>23</c:v>
                </c:pt>
                <c:pt idx="12">
                  <c:v>57</c:v>
                </c:pt>
                <c:pt idx="13">
                  <c:v>14</c:v>
                </c:pt>
                <c:pt idx="14">
                  <c:v>48</c:v>
                </c:pt>
                <c:pt idx="15">
                  <c:v>53</c:v>
                </c:pt>
                <c:pt idx="16">
                  <c:v>51</c:v>
                </c:pt>
                <c:pt idx="17">
                  <c:v>41</c:v>
                </c:pt>
                <c:pt idx="18">
                  <c:v>48</c:v>
                </c:pt>
                <c:pt idx="19">
                  <c:v>49</c:v>
                </c:pt>
                <c:pt idx="20">
                  <c:v>57</c:v>
                </c:pt>
                <c:pt idx="21">
                  <c:v>52</c:v>
                </c:pt>
                <c:pt idx="22">
                  <c:v>46</c:v>
                </c:pt>
              </c:numCache>
            </c:numRef>
          </c:val>
        </c:ser>
        <c:dLbls>
          <c:showLegendKey val="0"/>
          <c:showVal val="0"/>
          <c:showCatName val="0"/>
          <c:showSerName val="0"/>
          <c:showPercent val="0"/>
          <c:showBubbleSize val="0"/>
        </c:dLbls>
        <c:gapWidth val="150"/>
        <c:overlap val="100"/>
        <c:axId val="15104264"/>
        <c:axId val="15107008"/>
      </c:barChart>
      <c:catAx>
        <c:axId val="15104264"/>
        <c:scaling>
          <c:orientation val="minMax"/>
        </c:scaling>
        <c:delete val="0"/>
        <c:axPos val="b"/>
        <c:numFmt formatCode="General" sourceLinked="0"/>
        <c:majorTickMark val="none"/>
        <c:minorTickMark val="none"/>
        <c:tickLblPos val="nextTo"/>
        <c:crossAx val="15107008"/>
        <c:crosses val="autoZero"/>
        <c:auto val="1"/>
        <c:lblAlgn val="ctr"/>
        <c:lblOffset val="100"/>
        <c:noMultiLvlLbl val="0"/>
      </c:catAx>
      <c:valAx>
        <c:axId val="15107008"/>
        <c:scaling>
          <c:orientation val="minMax"/>
        </c:scaling>
        <c:delete val="0"/>
        <c:axPos val="l"/>
        <c:majorGridlines/>
        <c:numFmt formatCode="General" sourceLinked="1"/>
        <c:majorTickMark val="none"/>
        <c:minorTickMark val="none"/>
        <c:tickLblPos val="nextTo"/>
        <c:spPr>
          <a:ln w="9525">
            <a:noFill/>
          </a:ln>
        </c:spPr>
        <c:crossAx val="15104264"/>
        <c:crosses val="autoZero"/>
        <c:crossBetween val="between"/>
      </c:valAx>
    </c:plotArea>
    <c:legend>
      <c:legendPos val="b"/>
      <c:overlay val="0"/>
    </c:legend>
    <c:plotVisOnly val="1"/>
    <c:dispBlanksAs val="gap"/>
    <c:showDLblsOverMax val="0"/>
  </c:chart>
  <c:printSettings>
    <c:headerFooter/>
    <c:pageMargins b="0.7500000000000141" l="0.70000000000000062" r="0.70000000000000062" t="0.750000000000014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200"/>
              <a:t>Salztalblick + Haus Salztalblick + Salztal-Höhe</a:t>
            </a:r>
          </a:p>
        </c:rich>
      </c:tx>
      <c:overlay val="0"/>
    </c:title>
    <c:autoTitleDeleted val="0"/>
    <c:plotArea>
      <c:layout/>
      <c:barChart>
        <c:barDir val="col"/>
        <c:grouping val="stacked"/>
        <c:varyColors val="0"/>
        <c:ser>
          <c:idx val="0"/>
          <c:order val="0"/>
          <c:tx>
            <c:strRef>
              <c:f>'Welpenübersicht 1986-2009'!$B$18</c:f>
              <c:strCache>
                <c:ptCount val="1"/>
                <c:pt idx="0">
                  <c:v>Salztalblick * * </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1986-2009'!$D$18:$Z$18</c:f>
              <c:numCache>
                <c:formatCode>General</c:formatCode>
                <c:ptCount val="23"/>
                <c:pt idx="0">
                  <c:v>40</c:v>
                </c:pt>
                <c:pt idx="1">
                  <c:v>47</c:v>
                </c:pt>
                <c:pt idx="2">
                  <c:v>67</c:v>
                </c:pt>
                <c:pt idx="3">
                  <c:v>57</c:v>
                </c:pt>
                <c:pt idx="4">
                  <c:v>82</c:v>
                </c:pt>
                <c:pt idx="5">
                  <c:v>61</c:v>
                </c:pt>
                <c:pt idx="6">
                  <c:v>54</c:v>
                </c:pt>
                <c:pt idx="7">
                  <c:v>17</c:v>
                </c:pt>
                <c:pt idx="8">
                  <c:v>7</c:v>
                </c:pt>
                <c:pt idx="9">
                  <c:v>5</c:v>
                </c:pt>
                <c:pt idx="10">
                  <c:v>16</c:v>
                </c:pt>
                <c:pt idx="11">
                  <c:v>31</c:v>
                </c:pt>
                <c:pt idx="12">
                  <c:v>31</c:v>
                </c:pt>
                <c:pt idx="13">
                  <c:v>32</c:v>
                </c:pt>
                <c:pt idx="14">
                  <c:v>45</c:v>
                </c:pt>
                <c:pt idx="15">
                  <c:v>51</c:v>
                </c:pt>
                <c:pt idx="16">
                  <c:v>55</c:v>
                </c:pt>
                <c:pt idx="17">
                  <c:v>49</c:v>
                </c:pt>
                <c:pt idx="18">
                  <c:v>60</c:v>
                </c:pt>
                <c:pt idx="19">
                  <c:v>57</c:v>
                </c:pt>
                <c:pt idx="20">
                  <c:v>57</c:v>
                </c:pt>
                <c:pt idx="21">
                  <c:v>58</c:v>
                </c:pt>
                <c:pt idx="22">
                  <c:v>67</c:v>
                </c:pt>
              </c:numCache>
            </c:numRef>
          </c:val>
        </c:ser>
        <c:ser>
          <c:idx val="2"/>
          <c:order val="1"/>
          <c:tx>
            <c:strRef>
              <c:f>'Welpenübersicht 1986-2009'!$B$107</c:f>
              <c:strCache>
                <c:ptCount val="1"/>
                <c:pt idx="0">
                  <c:v>Haus Salztalblick</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1986-2009'!$D$107:$Z$107</c:f>
              <c:numCache>
                <c:formatCode>General</c:formatCode>
                <c:ptCount val="23"/>
                <c:pt idx="17">
                  <c:v>69</c:v>
                </c:pt>
                <c:pt idx="18">
                  <c:v>39</c:v>
                </c:pt>
                <c:pt idx="19">
                  <c:v>50</c:v>
                </c:pt>
                <c:pt idx="20">
                  <c:v>65</c:v>
                </c:pt>
                <c:pt idx="21">
                  <c:v>66</c:v>
                </c:pt>
                <c:pt idx="22">
                  <c:v>66</c:v>
                </c:pt>
              </c:numCache>
            </c:numRef>
          </c:val>
        </c:ser>
        <c:ser>
          <c:idx val="1"/>
          <c:order val="2"/>
          <c:tx>
            <c:strRef>
              <c:f>'Welpenübersicht 1986-2009'!$B$108</c:f>
              <c:strCache>
                <c:ptCount val="1"/>
                <c:pt idx="0">
                  <c:v>Salztal-Höhe</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1986-2009'!$D$108:$Z$108</c:f>
              <c:numCache>
                <c:formatCode>General</c:formatCode>
                <c:ptCount val="23"/>
                <c:pt idx="14">
                  <c:v>4</c:v>
                </c:pt>
                <c:pt idx="15">
                  <c:v>46</c:v>
                </c:pt>
                <c:pt idx="16">
                  <c:v>52</c:v>
                </c:pt>
                <c:pt idx="17">
                  <c:v>34</c:v>
                </c:pt>
                <c:pt idx="18">
                  <c:v>32</c:v>
                </c:pt>
                <c:pt idx="19">
                  <c:v>51</c:v>
                </c:pt>
                <c:pt idx="20">
                  <c:v>54</c:v>
                </c:pt>
                <c:pt idx="21">
                  <c:v>59</c:v>
                </c:pt>
                <c:pt idx="22">
                  <c:v>57</c:v>
                </c:pt>
              </c:numCache>
            </c:numRef>
          </c:val>
        </c:ser>
        <c:dLbls>
          <c:showLegendKey val="0"/>
          <c:showVal val="0"/>
          <c:showCatName val="0"/>
          <c:showSerName val="0"/>
          <c:showPercent val="0"/>
          <c:showBubbleSize val="0"/>
        </c:dLbls>
        <c:gapWidth val="150"/>
        <c:overlap val="100"/>
        <c:axId val="272506064"/>
        <c:axId val="272511160"/>
      </c:barChart>
      <c:catAx>
        <c:axId val="272506064"/>
        <c:scaling>
          <c:orientation val="minMax"/>
        </c:scaling>
        <c:delete val="0"/>
        <c:axPos val="b"/>
        <c:numFmt formatCode="General" sourceLinked="0"/>
        <c:majorTickMark val="none"/>
        <c:minorTickMark val="none"/>
        <c:tickLblPos val="nextTo"/>
        <c:crossAx val="272511160"/>
        <c:crosses val="autoZero"/>
        <c:auto val="1"/>
        <c:lblAlgn val="ctr"/>
        <c:lblOffset val="100"/>
        <c:noMultiLvlLbl val="0"/>
      </c:catAx>
      <c:valAx>
        <c:axId val="272511160"/>
        <c:scaling>
          <c:orientation val="minMax"/>
        </c:scaling>
        <c:delete val="0"/>
        <c:axPos val="l"/>
        <c:majorGridlines/>
        <c:numFmt formatCode="General" sourceLinked="1"/>
        <c:majorTickMark val="none"/>
        <c:minorTickMark val="none"/>
        <c:tickLblPos val="nextTo"/>
        <c:spPr>
          <a:ln w="9525">
            <a:noFill/>
          </a:ln>
        </c:spPr>
        <c:crossAx val="272506064"/>
        <c:crosses val="autoZero"/>
        <c:crossBetween val="between"/>
      </c:valAx>
    </c:plotArea>
    <c:legend>
      <c:legendPos val="b"/>
      <c:overlay val="0"/>
    </c:legend>
    <c:plotVisOnly val="1"/>
    <c:dispBlanksAs val="gap"/>
    <c:showDLblsOverMax val="0"/>
  </c:chart>
  <c:printSettings>
    <c:headerFooter/>
    <c:pageMargins b="0.75000000000001232" l="0.70000000000000062" r="0.70000000000000062" t="0.75000000000001232" header="0.30000000000000032" footer="0.30000000000000032"/>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Kellerbug</a:t>
            </a:r>
          </a:p>
        </c:rich>
      </c:tx>
      <c:overlay val="0"/>
    </c:title>
    <c:autoTitleDeleted val="0"/>
    <c:plotArea>
      <c:layout/>
      <c:barChart>
        <c:barDir val="col"/>
        <c:grouping val="stacked"/>
        <c:varyColors val="0"/>
        <c:ser>
          <c:idx val="0"/>
          <c:order val="0"/>
          <c:tx>
            <c:strRef>
              <c:f>'Welpenübersicht 1986-2009'!$B$58</c:f>
              <c:strCache>
                <c:ptCount val="1"/>
                <c:pt idx="0">
                  <c:v>Kellerbug</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1986-2009'!$D$58:$Z$58</c:f>
              <c:numCache>
                <c:formatCode>General</c:formatCode>
                <c:ptCount val="23"/>
                <c:pt idx="0">
                  <c:v>56</c:v>
                </c:pt>
                <c:pt idx="1">
                  <c:v>29</c:v>
                </c:pt>
                <c:pt idx="2">
                  <c:v>48</c:v>
                </c:pt>
                <c:pt idx="3">
                  <c:v>33</c:v>
                </c:pt>
                <c:pt idx="4">
                  <c:v>31</c:v>
                </c:pt>
                <c:pt idx="5">
                  <c:v>38</c:v>
                </c:pt>
                <c:pt idx="6">
                  <c:v>53</c:v>
                </c:pt>
                <c:pt idx="7">
                  <c:v>40</c:v>
                </c:pt>
                <c:pt idx="8">
                  <c:v>39</c:v>
                </c:pt>
                <c:pt idx="9">
                  <c:v>19</c:v>
                </c:pt>
                <c:pt idx="10">
                  <c:v>10</c:v>
                </c:pt>
                <c:pt idx="11">
                  <c:v>15</c:v>
                </c:pt>
                <c:pt idx="12">
                  <c:v>5</c:v>
                </c:pt>
                <c:pt idx="13">
                  <c:v>7</c:v>
                </c:pt>
              </c:numCache>
            </c:numRef>
          </c:val>
        </c:ser>
        <c:dLbls>
          <c:showLegendKey val="0"/>
          <c:showVal val="0"/>
          <c:showCatName val="0"/>
          <c:showSerName val="0"/>
          <c:showPercent val="0"/>
          <c:showBubbleSize val="0"/>
        </c:dLbls>
        <c:gapWidth val="150"/>
        <c:overlap val="100"/>
        <c:axId val="326094032"/>
        <c:axId val="326094424"/>
      </c:barChart>
      <c:catAx>
        <c:axId val="326094032"/>
        <c:scaling>
          <c:orientation val="minMax"/>
        </c:scaling>
        <c:delete val="0"/>
        <c:axPos val="b"/>
        <c:numFmt formatCode="General" sourceLinked="0"/>
        <c:majorTickMark val="none"/>
        <c:minorTickMark val="none"/>
        <c:tickLblPos val="nextTo"/>
        <c:crossAx val="326094424"/>
        <c:crosses val="autoZero"/>
        <c:auto val="1"/>
        <c:lblAlgn val="ctr"/>
        <c:lblOffset val="100"/>
        <c:noMultiLvlLbl val="0"/>
      </c:catAx>
      <c:valAx>
        <c:axId val="326094424"/>
        <c:scaling>
          <c:orientation val="minMax"/>
        </c:scaling>
        <c:delete val="0"/>
        <c:axPos val="l"/>
        <c:majorGridlines/>
        <c:numFmt formatCode="General" sourceLinked="1"/>
        <c:majorTickMark val="none"/>
        <c:minorTickMark val="none"/>
        <c:tickLblPos val="nextTo"/>
        <c:spPr>
          <a:ln w="9525">
            <a:noFill/>
          </a:ln>
        </c:spPr>
        <c:crossAx val="326094032"/>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Haus Beck</a:t>
            </a:r>
          </a:p>
        </c:rich>
      </c:tx>
      <c:overlay val="0"/>
    </c:title>
    <c:autoTitleDeleted val="0"/>
    <c:plotArea>
      <c:layout/>
      <c:barChart>
        <c:barDir val="col"/>
        <c:grouping val="stacked"/>
        <c:varyColors val="0"/>
        <c:ser>
          <c:idx val="0"/>
          <c:order val="0"/>
          <c:tx>
            <c:strRef>
              <c:f>'Welpenübersicht 1986-2009'!$B$43</c:f>
              <c:strCache>
                <c:ptCount val="1"/>
                <c:pt idx="0">
                  <c:v>Haus Beck</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1986-2009'!$D$43:$Z$43</c:f>
              <c:numCache>
                <c:formatCode>General</c:formatCode>
                <c:ptCount val="23"/>
                <c:pt idx="0">
                  <c:v>46</c:v>
                </c:pt>
                <c:pt idx="1">
                  <c:v>43</c:v>
                </c:pt>
                <c:pt idx="2">
                  <c:v>40</c:v>
                </c:pt>
                <c:pt idx="3">
                  <c:v>54</c:v>
                </c:pt>
                <c:pt idx="4">
                  <c:v>39</c:v>
                </c:pt>
                <c:pt idx="5">
                  <c:v>33</c:v>
                </c:pt>
                <c:pt idx="6">
                  <c:v>47</c:v>
                </c:pt>
                <c:pt idx="7">
                  <c:v>43</c:v>
                </c:pt>
                <c:pt idx="8">
                  <c:v>30</c:v>
                </c:pt>
                <c:pt idx="9">
                  <c:v>13</c:v>
                </c:pt>
                <c:pt idx="10">
                  <c:v>2</c:v>
                </c:pt>
              </c:numCache>
            </c:numRef>
          </c:val>
        </c:ser>
        <c:dLbls>
          <c:showLegendKey val="0"/>
          <c:showVal val="0"/>
          <c:showCatName val="0"/>
          <c:showSerName val="0"/>
          <c:showPercent val="0"/>
          <c:showBubbleSize val="0"/>
        </c:dLbls>
        <c:gapWidth val="150"/>
        <c:overlap val="100"/>
        <c:axId val="326095600"/>
        <c:axId val="326096384"/>
      </c:barChart>
      <c:catAx>
        <c:axId val="326095600"/>
        <c:scaling>
          <c:orientation val="minMax"/>
        </c:scaling>
        <c:delete val="0"/>
        <c:axPos val="b"/>
        <c:numFmt formatCode="General" sourceLinked="0"/>
        <c:majorTickMark val="none"/>
        <c:minorTickMark val="none"/>
        <c:tickLblPos val="nextTo"/>
        <c:crossAx val="326096384"/>
        <c:crosses val="autoZero"/>
        <c:auto val="1"/>
        <c:lblAlgn val="ctr"/>
        <c:lblOffset val="100"/>
        <c:noMultiLvlLbl val="0"/>
      </c:catAx>
      <c:valAx>
        <c:axId val="326096384"/>
        <c:scaling>
          <c:orientation val="minMax"/>
        </c:scaling>
        <c:delete val="0"/>
        <c:axPos val="l"/>
        <c:majorGridlines/>
        <c:numFmt formatCode="General" sourceLinked="1"/>
        <c:majorTickMark val="none"/>
        <c:minorTickMark val="none"/>
        <c:tickLblPos val="nextTo"/>
        <c:spPr>
          <a:ln w="9525">
            <a:noFill/>
          </a:ln>
        </c:spPr>
        <c:crossAx val="326095600"/>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Schiffslache</a:t>
            </a:r>
          </a:p>
        </c:rich>
      </c:tx>
      <c:overlay val="0"/>
    </c:title>
    <c:autoTitleDeleted val="0"/>
    <c:plotArea>
      <c:layout/>
      <c:barChart>
        <c:barDir val="col"/>
        <c:grouping val="stacked"/>
        <c:varyColors val="0"/>
        <c:ser>
          <c:idx val="0"/>
          <c:order val="0"/>
          <c:tx>
            <c:strRef>
              <c:f>'Welpenübersicht 1986-2009'!$B$80</c:f>
              <c:strCache>
                <c:ptCount val="1"/>
                <c:pt idx="0">
                  <c:v>Schiffslache</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1986-2009'!$D$80:$Z$80</c:f>
              <c:numCache>
                <c:formatCode>General</c:formatCode>
                <c:ptCount val="23"/>
                <c:pt idx="6" formatCode="#,##0">
                  <c:v>5</c:v>
                </c:pt>
                <c:pt idx="7" formatCode="#,##0">
                  <c:v>7</c:v>
                </c:pt>
                <c:pt idx="8" formatCode="#,##0">
                  <c:v>7</c:v>
                </c:pt>
                <c:pt idx="9" formatCode="#,##0">
                  <c:v>19</c:v>
                </c:pt>
                <c:pt idx="10" formatCode="#,##0">
                  <c:v>6</c:v>
                </c:pt>
                <c:pt idx="11" formatCode="#,##0">
                  <c:v>17</c:v>
                </c:pt>
                <c:pt idx="12" formatCode="#,##0">
                  <c:v>21</c:v>
                </c:pt>
                <c:pt idx="13">
                  <c:v>21</c:v>
                </c:pt>
                <c:pt idx="14">
                  <c:v>47</c:v>
                </c:pt>
                <c:pt idx="15">
                  <c:v>29</c:v>
                </c:pt>
                <c:pt idx="16">
                  <c:v>26</c:v>
                </c:pt>
                <c:pt idx="17">
                  <c:v>44</c:v>
                </c:pt>
                <c:pt idx="18">
                  <c:v>23</c:v>
                </c:pt>
                <c:pt idx="19">
                  <c:v>37</c:v>
                </c:pt>
                <c:pt idx="20">
                  <c:v>35</c:v>
                </c:pt>
                <c:pt idx="21">
                  <c:v>59</c:v>
                </c:pt>
                <c:pt idx="22">
                  <c:v>36</c:v>
                </c:pt>
              </c:numCache>
            </c:numRef>
          </c:val>
        </c:ser>
        <c:dLbls>
          <c:showLegendKey val="0"/>
          <c:showVal val="0"/>
          <c:showCatName val="0"/>
          <c:showSerName val="0"/>
          <c:showPercent val="0"/>
          <c:showBubbleSize val="0"/>
        </c:dLbls>
        <c:gapWidth val="150"/>
        <c:overlap val="100"/>
        <c:axId val="326090896"/>
        <c:axId val="326088936"/>
      </c:barChart>
      <c:catAx>
        <c:axId val="326090896"/>
        <c:scaling>
          <c:orientation val="minMax"/>
        </c:scaling>
        <c:delete val="0"/>
        <c:axPos val="b"/>
        <c:numFmt formatCode="General" sourceLinked="0"/>
        <c:majorTickMark val="none"/>
        <c:minorTickMark val="none"/>
        <c:tickLblPos val="nextTo"/>
        <c:crossAx val="326088936"/>
        <c:crosses val="autoZero"/>
        <c:auto val="1"/>
        <c:lblAlgn val="ctr"/>
        <c:lblOffset val="100"/>
        <c:noMultiLvlLbl val="0"/>
      </c:catAx>
      <c:valAx>
        <c:axId val="326088936"/>
        <c:scaling>
          <c:orientation val="minMax"/>
        </c:scaling>
        <c:delete val="0"/>
        <c:axPos val="l"/>
        <c:majorGridlines/>
        <c:numFmt formatCode="General" sourceLinked="1"/>
        <c:majorTickMark val="none"/>
        <c:minorTickMark val="none"/>
        <c:tickLblPos val="nextTo"/>
        <c:spPr>
          <a:ln w="9525">
            <a:noFill/>
          </a:ln>
        </c:spPr>
        <c:crossAx val="326090896"/>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200"/>
              <a:t>Vegas-Pakros-Bax-Connection</a:t>
            </a:r>
          </a:p>
        </c:rich>
      </c:tx>
      <c:overlay val="0"/>
    </c:title>
    <c:autoTitleDeleted val="0"/>
    <c:plotArea>
      <c:layout/>
      <c:barChart>
        <c:barDir val="col"/>
        <c:grouping val="stacked"/>
        <c:varyColors val="0"/>
        <c:ser>
          <c:idx val="0"/>
          <c:order val="0"/>
          <c:tx>
            <c:strRef>
              <c:f>'Welpenübersicht 1986-2009'!$B$137</c:f>
              <c:strCache>
                <c:ptCount val="1"/>
                <c:pt idx="0">
                  <c:v>Aurelius</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1986-2009'!$D$137:$Z$137</c:f>
              <c:numCache>
                <c:formatCode>General</c:formatCode>
                <c:ptCount val="23"/>
                <c:pt idx="0">
                  <c:v>6</c:v>
                </c:pt>
                <c:pt idx="1">
                  <c:v>29</c:v>
                </c:pt>
                <c:pt idx="2">
                  <c:v>22</c:v>
                </c:pt>
                <c:pt idx="3">
                  <c:v>10</c:v>
                </c:pt>
                <c:pt idx="4">
                  <c:v>10</c:v>
                </c:pt>
                <c:pt idx="5">
                  <c:v>15</c:v>
                </c:pt>
                <c:pt idx="6">
                  <c:v>14</c:v>
                </c:pt>
                <c:pt idx="7">
                  <c:v>17</c:v>
                </c:pt>
                <c:pt idx="8">
                  <c:v>29</c:v>
                </c:pt>
                <c:pt idx="9">
                  <c:v>23</c:v>
                </c:pt>
                <c:pt idx="10">
                  <c:v>26</c:v>
                </c:pt>
                <c:pt idx="11">
                  <c:v>8</c:v>
                </c:pt>
                <c:pt idx="12">
                  <c:v>51</c:v>
                </c:pt>
                <c:pt idx="13">
                  <c:v>26</c:v>
                </c:pt>
                <c:pt idx="14">
                  <c:v>45</c:v>
                </c:pt>
                <c:pt idx="15">
                  <c:v>26</c:v>
                </c:pt>
                <c:pt idx="16">
                  <c:v>43</c:v>
                </c:pt>
                <c:pt idx="17">
                  <c:v>17</c:v>
                </c:pt>
                <c:pt idx="18">
                  <c:v>9</c:v>
                </c:pt>
                <c:pt idx="19">
                  <c:v>28</c:v>
                </c:pt>
                <c:pt idx="20">
                  <c:v>27</c:v>
                </c:pt>
                <c:pt idx="21">
                  <c:v>53</c:v>
                </c:pt>
                <c:pt idx="22">
                  <c:v>21</c:v>
                </c:pt>
              </c:numCache>
            </c:numRef>
          </c:val>
        </c:ser>
        <c:ser>
          <c:idx val="2"/>
          <c:order val="1"/>
          <c:tx>
            <c:strRef>
              <c:f>'Welpenübersicht 1986-2009'!$B$138</c:f>
              <c:strCache>
                <c:ptCount val="1"/>
                <c:pt idx="0">
                  <c:v>Baiertalerstrasse</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1986-2009'!$D$138:$Z$138</c:f>
              <c:numCache>
                <c:formatCode>General</c:formatCode>
                <c:ptCount val="23"/>
                <c:pt idx="0">
                  <c:v>7</c:v>
                </c:pt>
                <c:pt idx="2">
                  <c:v>3</c:v>
                </c:pt>
                <c:pt idx="3">
                  <c:v>1</c:v>
                </c:pt>
                <c:pt idx="6">
                  <c:v>6</c:v>
                </c:pt>
                <c:pt idx="8">
                  <c:v>10</c:v>
                </c:pt>
                <c:pt idx="9">
                  <c:v>20</c:v>
                </c:pt>
                <c:pt idx="10">
                  <c:v>7</c:v>
                </c:pt>
                <c:pt idx="11">
                  <c:v>9</c:v>
                </c:pt>
                <c:pt idx="12">
                  <c:v>10</c:v>
                </c:pt>
                <c:pt idx="13">
                  <c:v>5</c:v>
                </c:pt>
                <c:pt idx="14">
                  <c:v>12</c:v>
                </c:pt>
                <c:pt idx="15">
                  <c:v>5</c:v>
                </c:pt>
                <c:pt idx="16">
                  <c:v>13</c:v>
                </c:pt>
                <c:pt idx="17">
                  <c:v>3</c:v>
                </c:pt>
                <c:pt idx="18">
                  <c:v>13</c:v>
                </c:pt>
                <c:pt idx="19">
                  <c:v>8</c:v>
                </c:pt>
                <c:pt idx="21">
                  <c:v>13</c:v>
                </c:pt>
                <c:pt idx="22">
                  <c:v>20</c:v>
                </c:pt>
              </c:numCache>
            </c:numRef>
          </c:val>
        </c:ser>
        <c:ser>
          <c:idx val="1"/>
          <c:order val="2"/>
          <c:tx>
            <c:strRef>
              <c:f>'Welpenübersicht 1986-2009'!$B$139</c:f>
              <c:strCache>
                <c:ptCount val="1"/>
                <c:pt idx="0">
                  <c:v>d' Ulmental</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1986-2009'!$D$139:$Z$139</c:f>
              <c:numCache>
                <c:formatCode>General</c:formatCode>
                <c:ptCount val="23"/>
                <c:pt idx="2">
                  <c:v>1</c:v>
                </c:pt>
                <c:pt idx="3">
                  <c:v>2</c:v>
                </c:pt>
                <c:pt idx="5">
                  <c:v>5</c:v>
                </c:pt>
                <c:pt idx="6">
                  <c:v>2</c:v>
                </c:pt>
                <c:pt idx="8">
                  <c:v>2</c:v>
                </c:pt>
                <c:pt idx="9">
                  <c:v>3</c:v>
                </c:pt>
                <c:pt idx="10">
                  <c:v>11</c:v>
                </c:pt>
                <c:pt idx="11">
                  <c:v>4</c:v>
                </c:pt>
                <c:pt idx="12">
                  <c:v>8</c:v>
                </c:pt>
                <c:pt idx="13">
                  <c:v>5</c:v>
                </c:pt>
                <c:pt idx="14">
                  <c:v>9</c:v>
                </c:pt>
                <c:pt idx="15">
                  <c:v>11</c:v>
                </c:pt>
                <c:pt idx="16">
                  <c:v>15</c:v>
                </c:pt>
                <c:pt idx="17">
                  <c:v>1</c:v>
                </c:pt>
                <c:pt idx="18">
                  <c:v>6</c:v>
                </c:pt>
                <c:pt idx="19">
                  <c:v>7</c:v>
                </c:pt>
                <c:pt idx="20">
                  <c:v>17</c:v>
                </c:pt>
                <c:pt idx="21">
                  <c:v>5</c:v>
                </c:pt>
                <c:pt idx="22">
                  <c:v>10</c:v>
                </c:pt>
              </c:numCache>
            </c:numRef>
          </c:val>
        </c:ser>
        <c:ser>
          <c:idx val="3"/>
          <c:order val="3"/>
          <c:tx>
            <c:strRef>
              <c:f>'Welpenübersicht 1986-2009'!$B$140</c:f>
              <c:strCache>
                <c:ptCount val="1"/>
                <c:pt idx="0">
                  <c:v>Valcuvia</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1986-2009'!$D$140:$Z$140</c:f>
              <c:numCache>
                <c:formatCode>General</c:formatCode>
                <c:ptCount val="23"/>
                <c:pt idx="4">
                  <c:v>1</c:v>
                </c:pt>
                <c:pt idx="5">
                  <c:v>4</c:v>
                </c:pt>
                <c:pt idx="6">
                  <c:v>8</c:v>
                </c:pt>
                <c:pt idx="7">
                  <c:v>6</c:v>
                </c:pt>
                <c:pt idx="8">
                  <c:v>3</c:v>
                </c:pt>
                <c:pt idx="9">
                  <c:v>11</c:v>
                </c:pt>
                <c:pt idx="10">
                  <c:v>7</c:v>
                </c:pt>
                <c:pt idx="11">
                  <c:v>18</c:v>
                </c:pt>
                <c:pt idx="12">
                  <c:v>6</c:v>
                </c:pt>
                <c:pt idx="13">
                  <c:v>2</c:v>
                </c:pt>
                <c:pt idx="14">
                  <c:v>13</c:v>
                </c:pt>
                <c:pt idx="15">
                  <c:v>7</c:v>
                </c:pt>
                <c:pt idx="16">
                  <c:v>8</c:v>
                </c:pt>
                <c:pt idx="17">
                  <c:v>5</c:v>
                </c:pt>
                <c:pt idx="18">
                  <c:v>4</c:v>
                </c:pt>
                <c:pt idx="19">
                  <c:v>5</c:v>
                </c:pt>
                <c:pt idx="20">
                  <c:v>5</c:v>
                </c:pt>
                <c:pt idx="21">
                  <c:v>1</c:v>
                </c:pt>
                <c:pt idx="22">
                  <c:v>6</c:v>
                </c:pt>
              </c:numCache>
            </c:numRef>
          </c:val>
        </c:ser>
        <c:ser>
          <c:idx val="4"/>
          <c:order val="4"/>
          <c:tx>
            <c:strRef>
              <c:f>'Welpenübersicht 1986-2009'!$B$141</c:f>
              <c:strCache>
                <c:ptCount val="1"/>
                <c:pt idx="0">
                  <c:v>Haus Zygadto</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1986-2009'!$D$141:$Z$141</c:f>
              <c:numCache>
                <c:formatCode>General</c:formatCode>
                <c:ptCount val="23"/>
                <c:pt idx="0">
                  <c:v>5</c:v>
                </c:pt>
                <c:pt idx="1">
                  <c:v>8</c:v>
                </c:pt>
                <c:pt idx="2">
                  <c:v>10</c:v>
                </c:pt>
                <c:pt idx="3">
                  <c:v>8</c:v>
                </c:pt>
                <c:pt idx="4">
                  <c:v>1</c:v>
                </c:pt>
                <c:pt idx="5">
                  <c:v>11</c:v>
                </c:pt>
                <c:pt idx="6">
                  <c:v>23</c:v>
                </c:pt>
                <c:pt idx="7">
                  <c:v>29</c:v>
                </c:pt>
                <c:pt idx="8">
                  <c:v>7</c:v>
                </c:pt>
                <c:pt idx="9">
                  <c:v>10</c:v>
                </c:pt>
                <c:pt idx="10">
                  <c:v>6</c:v>
                </c:pt>
                <c:pt idx="11">
                  <c:v>6</c:v>
                </c:pt>
                <c:pt idx="12">
                  <c:v>6</c:v>
                </c:pt>
                <c:pt idx="13">
                  <c:v>12</c:v>
                </c:pt>
                <c:pt idx="14">
                  <c:v>14</c:v>
                </c:pt>
                <c:pt idx="15">
                  <c:v>8</c:v>
                </c:pt>
                <c:pt idx="16">
                  <c:v>3</c:v>
                </c:pt>
                <c:pt idx="17">
                  <c:v>4</c:v>
                </c:pt>
                <c:pt idx="18">
                  <c:v>27</c:v>
                </c:pt>
                <c:pt idx="19">
                  <c:v>13</c:v>
                </c:pt>
                <c:pt idx="20">
                  <c:v>2</c:v>
                </c:pt>
                <c:pt idx="21">
                  <c:v>29</c:v>
                </c:pt>
                <c:pt idx="22">
                  <c:v>7</c:v>
                </c:pt>
              </c:numCache>
            </c:numRef>
          </c:val>
        </c:ser>
        <c:dLbls>
          <c:showLegendKey val="0"/>
          <c:showVal val="0"/>
          <c:showCatName val="0"/>
          <c:showSerName val="0"/>
          <c:showPercent val="0"/>
          <c:showBubbleSize val="0"/>
        </c:dLbls>
        <c:gapWidth val="150"/>
        <c:overlap val="100"/>
        <c:axId val="326090504"/>
        <c:axId val="326091288"/>
      </c:barChart>
      <c:catAx>
        <c:axId val="326090504"/>
        <c:scaling>
          <c:orientation val="minMax"/>
        </c:scaling>
        <c:delete val="0"/>
        <c:axPos val="b"/>
        <c:numFmt formatCode="General" sourceLinked="0"/>
        <c:majorTickMark val="none"/>
        <c:minorTickMark val="none"/>
        <c:tickLblPos val="nextTo"/>
        <c:crossAx val="326091288"/>
        <c:crosses val="autoZero"/>
        <c:auto val="1"/>
        <c:lblAlgn val="ctr"/>
        <c:lblOffset val="100"/>
        <c:noMultiLvlLbl val="0"/>
      </c:catAx>
      <c:valAx>
        <c:axId val="326091288"/>
        <c:scaling>
          <c:orientation val="minMax"/>
        </c:scaling>
        <c:delete val="0"/>
        <c:axPos val="l"/>
        <c:majorGridlines/>
        <c:numFmt formatCode="General" sourceLinked="1"/>
        <c:majorTickMark val="none"/>
        <c:minorTickMark val="none"/>
        <c:tickLblPos val="nextTo"/>
        <c:spPr>
          <a:ln w="9525">
            <a:noFill/>
          </a:ln>
        </c:spPr>
        <c:crossAx val="326090504"/>
        <c:crosses val="autoZero"/>
        <c:crossBetween val="between"/>
      </c:valAx>
    </c:plotArea>
    <c:legend>
      <c:legendPos val="b"/>
      <c:overlay val="0"/>
    </c:legend>
    <c:plotVisOnly val="1"/>
    <c:dispBlanksAs val="gap"/>
    <c:showDLblsOverMax val="0"/>
  </c:chart>
  <c:printSettings>
    <c:headerFooter/>
    <c:pageMargins b="0.75000000000001299" l="0.70000000000000062" r="0.70000000000000062" t="0.75000000000001299" header="0.30000000000000032" footer="0.30000000000000032"/>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200"/>
              <a:t>Dux-Zamp-Connection</a:t>
            </a:r>
          </a:p>
        </c:rich>
      </c:tx>
      <c:overlay val="0"/>
    </c:title>
    <c:autoTitleDeleted val="0"/>
    <c:plotArea>
      <c:layout/>
      <c:barChart>
        <c:barDir val="col"/>
        <c:grouping val="stacked"/>
        <c:varyColors val="0"/>
        <c:ser>
          <c:idx val="0"/>
          <c:order val="0"/>
          <c:tx>
            <c:strRef>
              <c:f>'Welpenübersicht 1986-2009'!$B$133</c:f>
              <c:strCache>
                <c:ptCount val="1"/>
                <c:pt idx="0">
                  <c:v>Plassenburg</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1986-2009'!$D$133:$Z$133</c:f>
              <c:numCache>
                <c:formatCode>General</c:formatCode>
                <c:ptCount val="23"/>
                <c:pt idx="3">
                  <c:v>2</c:v>
                </c:pt>
                <c:pt idx="7">
                  <c:v>20</c:v>
                </c:pt>
                <c:pt idx="8">
                  <c:v>36</c:v>
                </c:pt>
                <c:pt idx="9">
                  <c:v>51</c:v>
                </c:pt>
                <c:pt idx="10">
                  <c:v>32</c:v>
                </c:pt>
                <c:pt idx="11">
                  <c:v>37</c:v>
                </c:pt>
                <c:pt idx="12">
                  <c:v>20</c:v>
                </c:pt>
                <c:pt idx="13">
                  <c:v>1</c:v>
                </c:pt>
                <c:pt idx="15">
                  <c:v>13</c:v>
                </c:pt>
                <c:pt idx="16">
                  <c:v>6</c:v>
                </c:pt>
                <c:pt idx="17">
                  <c:v>12</c:v>
                </c:pt>
                <c:pt idx="18">
                  <c:v>16</c:v>
                </c:pt>
                <c:pt idx="20">
                  <c:v>22</c:v>
                </c:pt>
                <c:pt idx="21">
                  <c:v>10</c:v>
                </c:pt>
                <c:pt idx="22">
                  <c:v>18</c:v>
                </c:pt>
              </c:numCache>
            </c:numRef>
          </c:val>
        </c:ser>
        <c:ser>
          <c:idx val="2"/>
          <c:order val="1"/>
          <c:tx>
            <c:strRef>
              <c:f>'Welpenübersicht 1986-2009'!$B$134</c:f>
              <c:strCache>
                <c:ptCount val="1"/>
                <c:pt idx="0">
                  <c:v>Thermodos</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1986-2009'!$D$134:$Z$134</c:f>
              <c:numCache>
                <c:formatCode>General</c:formatCode>
                <c:ptCount val="23"/>
                <c:pt idx="2">
                  <c:v>8</c:v>
                </c:pt>
                <c:pt idx="3">
                  <c:v>9</c:v>
                </c:pt>
                <c:pt idx="4">
                  <c:v>5</c:v>
                </c:pt>
                <c:pt idx="7">
                  <c:v>8</c:v>
                </c:pt>
                <c:pt idx="8">
                  <c:v>2</c:v>
                </c:pt>
                <c:pt idx="9">
                  <c:v>11</c:v>
                </c:pt>
                <c:pt idx="10">
                  <c:v>10</c:v>
                </c:pt>
                <c:pt idx="11">
                  <c:v>13</c:v>
                </c:pt>
                <c:pt idx="12">
                  <c:v>23</c:v>
                </c:pt>
                <c:pt idx="13">
                  <c:v>6</c:v>
                </c:pt>
                <c:pt idx="14">
                  <c:v>6</c:v>
                </c:pt>
                <c:pt idx="15">
                  <c:v>6</c:v>
                </c:pt>
                <c:pt idx="16">
                  <c:v>14</c:v>
                </c:pt>
                <c:pt idx="17">
                  <c:v>4</c:v>
                </c:pt>
                <c:pt idx="18">
                  <c:v>16</c:v>
                </c:pt>
                <c:pt idx="19">
                  <c:v>5</c:v>
                </c:pt>
                <c:pt idx="20">
                  <c:v>8</c:v>
                </c:pt>
                <c:pt idx="21">
                  <c:v>18</c:v>
                </c:pt>
                <c:pt idx="22">
                  <c:v>5</c:v>
                </c:pt>
              </c:numCache>
            </c:numRef>
          </c:val>
        </c:ser>
        <c:ser>
          <c:idx val="1"/>
          <c:order val="2"/>
          <c:tx>
            <c:strRef>
              <c:f>'Welpenübersicht 1986-2009'!$B$135</c:f>
              <c:strCache>
                <c:ptCount val="1"/>
                <c:pt idx="0">
                  <c:v>Grabfeldgau</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1986-2009'!$D$135:$Z$135</c:f>
              <c:numCache>
                <c:formatCode>General</c:formatCode>
                <c:ptCount val="23"/>
                <c:pt idx="0">
                  <c:v>6</c:v>
                </c:pt>
                <c:pt idx="1">
                  <c:v>20</c:v>
                </c:pt>
                <c:pt idx="2">
                  <c:v>1</c:v>
                </c:pt>
                <c:pt idx="3">
                  <c:v>4</c:v>
                </c:pt>
                <c:pt idx="4">
                  <c:v>11</c:v>
                </c:pt>
                <c:pt idx="5">
                  <c:v>18</c:v>
                </c:pt>
                <c:pt idx="6">
                  <c:v>12</c:v>
                </c:pt>
                <c:pt idx="7">
                  <c:v>29</c:v>
                </c:pt>
                <c:pt idx="8">
                  <c:v>10</c:v>
                </c:pt>
                <c:pt idx="9">
                  <c:v>41</c:v>
                </c:pt>
                <c:pt idx="10">
                  <c:v>24</c:v>
                </c:pt>
                <c:pt idx="11">
                  <c:v>21</c:v>
                </c:pt>
                <c:pt idx="12">
                  <c:v>10</c:v>
                </c:pt>
                <c:pt idx="13">
                  <c:v>23</c:v>
                </c:pt>
                <c:pt idx="14">
                  <c:v>18</c:v>
                </c:pt>
                <c:pt idx="15">
                  <c:v>4</c:v>
                </c:pt>
                <c:pt idx="16">
                  <c:v>18</c:v>
                </c:pt>
                <c:pt idx="17">
                  <c:v>12</c:v>
                </c:pt>
                <c:pt idx="18">
                  <c:v>9</c:v>
                </c:pt>
                <c:pt idx="19">
                  <c:v>9</c:v>
                </c:pt>
                <c:pt idx="20">
                  <c:v>5</c:v>
                </c:pt>
                <c:pt idx="21">
                  <c:v>16</c:v>
                </c:pt>
                <c:pt idx="22">
                  <c:v>13</c:v>
                </c:pt>
              </c:numCache>
            </c:numRef>
          </c:val>
        </c:ser>
        <c:dLbls>
          <c:showLegendKey val="0"/>
          <c:showVal val="0"/>
          <c:showCatName val="0"/>
          <c:showSerName val="0"/>
          <c:showPercent val="0"/>
          <c:showBubbleSize val="0"/>
        </c:dLbls>
        <c:gapWidth val="150"/>
        <c:overlap val="100"/>
        <c:axId val="326085800"/>
        <c:axId val="326082272"/>
      </c:barChart>
      <c:catAx>
        <c:axId val="326085800"/>
        <c:scaling>
          <c:orientation val="minMax"/>
        </c:scaling>
        <c:delete val="0"/>
        <c:axPos val="b"/>
        <c:numFmt formatCode="General" sourceLinked="0"/>
        <c:majorTickMark val="none"/>
        <c:minorTickMark val="none"/>
        <c:tickLblPos val="nextTo"/>
        <c:crossAx val="326082272"/>
        <c:crosses val="autoZero"/>
        <c:auto val="1"/>
        <c:lblAlgn val="ctr"/>
        <c:lblOffset val="100"/>
        <c:noMultiLvlLbl val="0"/>
      </c:catAx>
      <c:valAx>
        <c:axId val="326082272"/>
        <c:scaling>
          <c:orientation val="minMax"/>
        </c:scaling>
        <c:delete val="0"/>
        <c:axPos val="l"/>
        <c:majorGridlines/>
        <c:numFmt formatCode="General" sourceLinked="1"/>
        <c:majorTickMark val="none"/>
        <c:minorTickMark val="none"/>
        <c:tickLblPos val="nextTo"/>
        <c:spPr>
          <a:ln w="9525">
            <a:noFill/>
          </a:ln>
        </c:spPr>
        <c:crossAx val="326085800"/>
        <c:crosses val="autoZero"/>
        <c:crossBetween val="between"/>
      </c:valAx>
    </c:plotArea>
    <c:legend>
      <c:legendPos val="b"/>
      <c:overlay val="0"/>
    </c:legend>
    <c:plotVisOnly val="1"/>
    <c:dispBlanksAs val="gap"/>
    <c:showDLblsOverMax val="0"/>
  </c:chart>
  <c:printSettings>
    <c:headerFooter/>
    <c:pageMargins b="0.75000000000001277" l="0.70000000000000062" r="0.70000000000000062" t="0.75000000000001277" header="0.30000000000000032" footer="0.30000000000000032"/>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200"/>
              <a:t>Quenn-Paer-Connection</a:t>
            </a:r>
          </a:p>
        </c:rich>
      </c:tx>
      <c:overlay val="0"/>
    </c:title>
    <c:autoTitleDeleted val="0"/>
    <c:plotArea>
      <c:layout/>
      <c:barChart>
        <c:barDir val="col"/>
        <c:grouping val="stacked"/>
        <c:varyColors val="0"/>
        <c:ser>
          <c:idx val="0"/>
          <c:order val="0"/>
          <c:tx>
            <c:strRef>
              <c:f>'Welpenübersicht 1986-2009'!$B$143</c:f>
              <c:strCache>
                <c:ptCount val="1"/>
                <c:pt idx="0">
                  <c:v>Godalis</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1986-2009'!$D$143:$Z$143</c:f>
              <c:numCache>
                <c:formatCode>General</c:formatCode>
                <c:ptCount val="23"/>
                <c:pt idx="17">
                  <c:v>12</c:v>
                </c:pt>
                <c:pt idx="18">
                  <c:v>15</c:v>
                </c:pt>
                <c:pt idx="19">
                  <c:v>13</c:v>
                </c:pt>
                <c:pt idx="20">
                  <c:v>8</c:v>
                </c:pt>
                <c:pt idx="21">
                  <c:v>31</c:v>
                </c:pt>
                <c:pt idx="22">
                  <c:v>45</c:v>
                </c:pt>
              </c:numCache>
            </c:numRef>
          </c:val>
        </c:ser>
        <c:ser>
          <c:idx val="2"/>
          <c:order val="1"/>
          <c:tx>
            <c:strRef>
              <c:f>'Welpenübersicht 1986-2009'!$B$144</c:f>
              <c:strCache>
                <c:ptCount val="1"/>
                <c:pt idx="0">
                  <c:v>Amur</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1986-2009'!$D$144:$Z$144</c:f>
              <c:numCache>
                <c:formatCode>General</c:formatCode>
                <c:ptCount val="23"/>
                <c:pt idx="0">
                  <c:v>3</c:v>
                </c:pt>
                <c:pt idx="1">
                  <c:v>2</c:v>
                </c:pt>
                <c:pt idx="2">
                  <c:v>12</c:v>
                </c:pt>
                <c:pt idx="4">
                  <c:v>6</c:v>
                </c:pt>
                <c:pt idx="5">
                  <c:v>6</c:v>
                </c:pt>
                <c:pt idx="6">
                  <c:v>13</c:v>
                </c:pt>
                <c:pt idx="8">
                  <c:v>24</c:v>
                </c:pt>
                <c:pt idx="9">
                  <c:v>4</c:v>
                </c:pt>
                <c:pt idx="10">
                  <c:v>19</c:v>
                </c:pt>
                <c:pt idx="11">
                  <c:v>12</c:v>
                </c:pt>
                <c:pt idx="12">
                  <c:v>10</c:v>
                </c:pt>
                <c:pt idx="14">
                  <c:v>22</c:v>
                </c:pt>
                <c:pt idx="16">
                  <c:v>6</c:v>
                </c:pt>
                <c:pt idx="18">
                  <c:v>6</c:v>
                </c:pt>
                <c:pt idx="19">
                  <c:v>14</c:v>
                </c:pt>
                <c:pt idx="20">
                  <c:v>5</c:v>
                </c:pt>
                <c:pt idx="21">
                  <c:v>5</c:v>
                </c:pt>
                <c:pt idx="22">
                  <c:v>15</c:v>
                </c:pt>
              </c:numCache>
            </c:numRef>
          </c:val>
        </c:ser>
        <c:dLbls>
          <c:showLegendKey val="0"/>
          <c:showVal val="0"/>
          <c:showCatName val="0"/>
          <c:showSerName val="0"/>
          <c:showPercent val="0"/>
          <c:showBubbleSize val="0"/>
        </c:dLbls>
        <c:gapWidth val="150"/>
        <c:overlap val="100"/>
        <c:axId val="326084624"/>
        <c:axId val="326089328"/>
      </c:barChart>
      <c:catAx>
        <c:axId val="326084624"/>
        <c:scaling>
          <c:orientation val="minMax"/>
        </c:scaling>
        <c:delete val="0"/>
        <c:axPos val="b"/>
        <c:numFmt formatCode="General" sourceLinked="0"/>
        <c:majorTickMark val="none"/>
        <c:minorTickMark val="none"/>
        <c:tickLblPos val="nextTo"/>
        <c:crossAx val="326089328"/>
        <c:crosses val="autoZero"/>
        <c:auto val="1"/>
        <c:lblAlgn val="ctr"/>
        <c:lblOffset val="100"/>
        <c:noMultiLvlLbl val="0"/>
      </c:catAx>
      <c:valAx>
        <c:axId val="326089328"/>
        <c:scaling>
          <c:orientation val="minMax"/>
        </c:scaling>
        <c:delete val="0"/>
        <c:axPos val="l"/>
        <c:majorGridlines/>
        <c:numFmt formatCode="General" sourceLinked="1"/>
        <c:majorTickMark val="none"/>
        <c:minorTickMark val="none"/>
        <c:tickLblPos val="nextTo"/>
        <c:spPr>
          <a:ln w="9525">
            <a:noFill/>
          </a:ln>
        </c:spPr>
        <c:crossAx val="326084624"/>
        <c:crosses val="autoZero"/>
        <c:crossBetween val="between"/>
      </c:valAx>
    </c:plotArea>
    <c:legend>
      <c:legendPos val="b"/>
      <c:overlay val="0"/>
    </c:legend>
    <c:plotVisOnly val="1"/>
    <c:dispBlanksAs val="gap"/>
    <c:showDLblsOverMax val="0"/>
  </c:chart>
  <c:printSettings>
    <c:headerFooter/>
    <c:pageMargins b="0.75000000000001299" l="0.70000000000000062" r="0.70000000000000062" t="0.75000000000001299" header="0.30000000000000032" footer="0.30000000000000032"/>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Trend Total SV-Genetics 1986 - 2008</a:t>
            </a:r>
          </a:p>
        </c:rich>
      </c:tx>
      <c:overlay val="0"/>
    </c:title>
    <c:autoTitleDeleted val="0"/>
    <c:plotArea>
      <c:layout/>
      <c:barChart>
        <c:barDir val="col"/>
        <c:grouping val="stacked"/>
        <c:varyColors val="0"/>
        <c:ser>
          <c:idx val="0"/>
          <c:order val="0"/>
          <c:tx>
            <c:strRef>
              <c:f>'Welpenübersicht 1986-2009'!$B$127</c:f>
              <c:strCache>
                <c:ptCount val="1"/>
                <c:pt idx="0">
                  <c:v>Genetics (1.Q/2010)</c:v>
                </c:pt>
              </c:strCache>
            </c:strRef>
          </c:tx>
          <c:spPr>
            <a:solidFill>
              <a:schemeClr val="accent6">
                <a:lumMod val="60000"/>
                <a:lumOff val="40000"/>
              </a:schemeClr>
            </a:solidFill>
          </c:spPr>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1986-2009'!$D$127:$Z$127</c:f>
              <c:numCache>
                <c:formatCode>#,##0</c:formatCode>
                <c:ptCount val="23"/>
                <c:pt idx="0">
                  <c:v>24546</c:v>
                </c:pt>
                <c:pt idx="1">
                  <c:v>25753</c:v>
                </c:pt>
                <c:pt idx="2">
                  <c:v>25506</c:v>
                </c:pt>
                <c:pt idx="3">
                  <c:v>25187</c:v>
                </c:pt>
                <c:pt idx="4">
                  <c:v>29609</c:v>
                </c:pt>
                <c:pt idx="5">
                  <c:v>29754</c:v>
                </c:pt>
                <c:pt idx="6">
                  <c:v>32136</c:v>
                </c:pt>
                <c:pt idx="7">
                  <c:v>34691</c:v>
                </c:pt>
                <c:pt idx="8">
                  <c:v>33352</c:v>
                </c:pt>
                <c:pt idx="9">
                  <c:v>34296</c:v>
                </c:pt>
                <c:pt idx="10">
                  <c:v>32823</c:v>
                </c:pt>
                <c:pt idx="11">
                  <c:v>29592</c:v>
                </c:pt>
                <c:pt idx="12">
                  <c:v>28200</c:v>
                </c:pt>
                <c:pt idx="13">
                  <c:v>24521</c:v>
                </c:pt>
                <c:pt idx="14">
                  <c:v>22335</c:v>
                </c:pt>
                <c:pt idx="15">
                  <c:v>21952</c:v>
                </c:pt>
                <c:pt idx="16">
                  <c:v>22754</c:v>
                </c:pt>
                <c:pt idx="17">
                  <c:v>21796</c:v>
                </c:pt>
                <c:pt idx="18">
                  <c:v>22276</c:v>
                </c:pt>
                <c:pt idx="19">
                  <c:v>20997</c:v>
                </c:pt>
                <c:pt idx="20">
                  <c:v>20215</c:v>
                </c:pt>
                <c:pt idx="21">
                  <c:v>20895</c:v>
                </c:pt>
                <c:pt idx="22">
                  <c:v>18900</c:v>
                </c:pt>
              </c:numCache>
            </c:numRef>
          </c:val>
        </c:ser>
        <c:dLbls>
          <c:showLegendKey val="0"/>
          <c:showVal val="0"/>
          <c:showCatName val="0"/>
          <c:showSerName val="0"/>
          <c:showPercent val="0"/>
          <c:showBubbleSize val="0"/>
        </c:dLbls>
        <c:gapWidth val="150"/>
        <c:overlap val="100"/>
        <c:axId val="326086192"/>
        <c:axId val="326091680"/>
      </c:barChart>
      <c:catAx>
        <c:axId val="326086192"/>
        <c:scaling>
          <c:orientation val="minMax"/>
        </c:scaling>
        <c:delete val="0"/>
        <c:axPos val="b"/>
        <c:numFmt formatCode="General" sourceLinked="0"/>
        <c:majorTickMark val="none"/>
        <c:minorTickMark val="none"/>
        <c:tickLblPos val="nextTo"/>
        <c:crossAx val="326091680"/>
        <c:crosses val="autoZero"/>
        <c:auto val="1"/>
        <c:lblAlgn val="ctr"/>
        <c:lblOffset val="100"/>
        <c:noMultiLvlLbl val="0"/>
      </c:catAx>
      <c:valAx>
        <c:axId val="326091680"/>
        <c:scaling>
          <c:orientation val="minMax"/>
          <c:max val="40000"/>
        </c:scaling>
        <c:delete val="0"/>
        <c:axPos val="l"/>
        <c:majorGridlines/>
        <c:numFmt formatCode="#,##0" sourceLinked="1"/>
        <c:majorTickMark val="none"/>
        <c:minorTickMark val="none"/>
        <c:tickLblPos val="nextTo"/>
        <c:spPr>
          <a:ln w="9525">
            <a:noFill/>
          </a:ln>
        </c:spPr>
        <c:crossAx val="326086192"/>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Beispiel eines Hobby-Züchters</a:t>
            </a:r>
          </a:p>
        </c:rich>
      </c:tx>
      <c:overlay val="0"/>
    </c:title>
    <c:autoTitleDeleted val="0"/>
    <c:plotArea>
      <c:layout/>
      <c:barChart>
        <c:barDir val="col"/>
        <c:grouping val="stacked"/>
        <c:varyColors val="0"/>
        <c:ser>
          <c:idx val="0"/>
          <c:order val="0"/>
          <c:tx>
            <c:strRef>
              <c:f>'Welpenübersicht 1986-2009'!$B$106</c:f>
              <c:strCache>
                <c:ptCount val="1"/>
                <c:pt idx="0">
                  <c:v>Beispiel Hobby-Züchter</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1986-2009'!$D$106:$Z$106</c:f>
              <c:numCache>
                <c:formatCode>General</c:formatCode>
                <c:ptCount val="23"/>
                <c:pt idx="0">
                  <c:v>11</c:v>
                </c:pt>
                <c:pt idx="1">
                  <c:v>3</c:v>
                </c:pt>
                <c:pt idx="2">
                  <c:v>12</c:v>
                </c:pt>
                <c:pt idx="3">
                  <c:v>13</c:v>
                </c:pt>
                <c:pt idx="5">
                  <c:v>10</c:v>
                </c:pt>
                <c:pt idx="6">
                  <c:v>6</c:v>
                </c:pt>
                <c:pt idx="7">
                  <c:v>12</c:v>
                </c:pt>
                <c:pt idx="8">
                  <c:v>13</c:v>
                </c:pt>
                <c:pt idx="10">
                  <c:v>5</c:v>
                </c:pt>
                <c:pt idx="11">
                  <c:v>8</c:v>
                </c:pt>
                <c:pt idx="12">
                  <c:v>11</c:v>
                </c:pt>
                <c:pt idx="13">
                  <c:v>15</c:v>
                </c:pt>
                <c:pt idx="14">
                  <c:v>13</c:v>
                </c:pt>
                <c:pt idx="15">
                  <c:v>10</c:v>
                </c:pt>
                <c:pt idx="16">
                  <c:v>8</c:v>
                </c:pt>
                <c:pt idx="17">
                  <c:v>8</c:v>
                </c:pt>
                <c:pt idx="18">
                  <c:v>7</c:v>
                </c:pt>
                <c:pt idx="19">
                  <c:v>5</c:v>
                </c:pt>
                <c:pt idx="20">
                  <c:v>11</c:v>
                </c:pt>
                <c:pt idx="21">
                  <c:v>13</c:v>
                </c:pt>
                <c:pt idx="22">
                  <c:v>12</c:v>
                </c:pt>
              </c:numCache>
            </c:numRef>
          </c:val>
        </c:ser>
        <c:dLbls>
          <c:showLegendKey val="0"/>
          <c:showVal val="0"/>
          <c:showCatName val="0"/>
          <c:showSerName val="0"/>
          <c:showPercent val="0"/>
          <c:showBubbleSize val="0"/>
        </c:dLbls>
        <c:gapWidth val="150"/>
        <c:overlap val="100"/>
        <c:axId val="326088544"/>
        <c:axId val="326092072"/>
      </c:barChart>
      <c:catAx>
        <c:axId val="326088544"/>
        <c:scaling>
          <c:orientation val="minMax"/>
        </c:scaling>
        <c:delete val="0"/>
        <c:axPos val="b"/>
        <c:numFmt formatCode="General" sourceLinked="0"/>
        <c:majorTickMark val="none"/>
        <c:minorTickMark val="none"/>
        <c:tickLblPos val="nextTo"/>
        <c:crossAx val="326092072"/>
        <c:crosses val="autoZero"/>
        <c:auto val="1"/>
        <c:lblAlgn val="ctr"/>
        <c:lblOffset val="100"/>
        <c:noMultiLvlLbl val="0"/>
      </c:catAx>
      <c:valAx>
        <c:axId val="326092072"/>
        <c:scaling>
          <c:orientation val="minMax"/>
          <c:max val="70"/>
        </c:scaling>
        <c:delete val="0"/>
        <c:axPos val="l"/>
        <c:majorGridlines/>
        <c:numFmt formatCode="General" sourceLinked="1"/>
        <c:majorTickMark val="none"/>
        <c:minorTickMark val="none"/>
        <c:tickLblPos val="nextTo"/>
        <c:spPr>
          <a:ln w="9525">
            <a:noFill/>
          </a:ln>
        </c:spPr>
        <c:crossAx val="326088544"/>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Trend der Top-100 Züchter 1986 - 2008</a:t>
            </a:r>
          </a:p>
        </c:rich>
      </c:tx>
      <c:overlay val="0"/>
    </c:title>
    <c:autoTitleDeleted val="0"/>
    <c:plotArea>
      <c:layout/>
      <c:barChart>
        <c:barDir val="col"/>
        <c:grouping val="stacked"/>
        <c:varyColors val="0"/>
        <c:ser>
          <c:idx val="0"/>
          <c:order val="0"/>
          <c:tx>
            <c:strRef>
              <c:f>'Welpenübersicht 1986-2009'!$B$126</c:f>
              <c:strCache>
                <c:ptCount val="1"/>
                <c:pt idx="0">
                  <c:v>Top 100 + Zusatzzwinger = Total</c:v>
                </c:pt>
              </c:strCache>
            </c:strRef>
          </c:tx>
          <c:spPr>
            <a:solidFill>
              <a:schemeClr val="accent2"/>
            </a:solidFill>
          </c:spPr>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1986-2009'!$D$126:$Z$126</c:f>
              <c:numCache>
                <c:formatCode>#,##0</c:formatCode>
                <c:ptCount val="23"/>
                <c:pt idx="0">
                  <c:v>2964</c:v>
                </c:pt>
                <c:pt idx="1">
                  <c:v>3159</c:v>
                </c:pt>
                <c:pt idx="2">
                  <c:v>3443</c:v>
                </c:pt>
                <c:pt idx="3">
                  <c:v>3394</c:v>
                </c:pt>
                <c:pt idx="4">
                  <c:v>4033</c:v>
                </c:pt>
                <c:pt idx="5">
                  <c:v>4041</c:v>
                </c:pt>
                <c:pt idx="6">
                  <c:v>4589</c:v>
                </c:pt>
                <c:pt idx="7">
                  <c:v>4798</c:v>
                </c:pt>
                <c:pt idx="8">
                  <c:v>4588</c:v>
                </c:pt>
                <c:pt idx="9">
                  <c:v>4472</c:v>
                </c:pt>
                <c:pt idx="10">
                  <c:v>4206</c:v>
                </c:pt>
                <c:pt idx="11">
                  <c:v>3842</c:v>
                </c:pt>
                <c:pt idx="12">
                  <c:v>3841</c:v>
                </c:pt>
                <c:pt idx="13">
                  <c:v>3033</c:v>
                </c:pt>
                <c:pt idx="14">
                  <c:v>3033</c:v>
                </c:pt>
                <c:pt idx="15">
                  <c:v>3032</c:v>
                </c:pt>
                <c:pt idx="16">
                  <c:v>3060</c:v>
                </c:pt>
                <c:pt idx="17">
                  <c:v>2962</c:v>
                </c:pt>
                <c:pt idx="18">
                  <c:v>3014</c:v>
                </c:pt>
                <c:pt idx="19">
                  <c:v>3024</c:v>
                </c:pt>
                <c:pt idx="20">
                  <c:v>2932</c:v>
                </c:pt>
                <c:pt idx="21">
                  <c:v>3039</c:v>
                </c:pt>
                <c:pt idx="22">
                  <c:v>2538</c:v>
                </c:pt>
              </c:numCache>
            </c:numRef>
          </c:val>
        </c:ser>
        <c:dLbls>
          <c:showLegendKey val="0"/>
          <c:showVal val="0"/>
          <c:showCatName val="0"/>
          <c:showSerName val="0"/>
          <c:showPercent val="0"/>
          <c:showBubbleSize val="0"/>
        </c:dLbls>
        <c:gapWidth val="150"/>
        <c:overlap val="100"/>
        <c:axId val="326081880"/>
        <c:axId val="326083840"/>
      </c:barChart>
      <c:catAx>
        <c:axId val="326081880"/>
        <c:scaling>
          <c:orientation val="minMax"/>
        </c:scaling>
        <c:delete val="0"/>
        <c:axPos val="b"/>
        <c:numFmt formatCode="General" sourceLinked="0"/>
        <c:majorTickMark val="none"/>
        <c:minorTickMark val="none"/>
        <c:tickLblPos val="nextTo"/>
        <c:crossAx val="326083840"/>
        <c:crosses val="autoZero"/>
        <c:auto val="1"/>
        <c:lblAlgn val="ctr"/>
        <c:lblOffset val="100"/>
        <c:noMultiLvlLbl val="0"/>
      </c:catAx>
      <c:valAx>
        <c:axId val="326083840"/>
        <c:scaling>
          <c:orientation val="minMax"/>
          <c:max val="5000"/>
        </c:scaling>
        <c:delete val="0"/>
        <c:axPos val="l"/>
        <c:majorGridlines/>
        <c:numFmt formatCode="#,##0" sourceLinked="1"/>
        <c:majorTickMark val="none"/>
        <c:minorTickMark val="none"/>
        <c:tickLblPos val="nextTo"/>
        <c:spPr>
          <a:ln w="9525">
            <a:noFill/>
          </a:ln>
        </c:spPr>
        <c:crossAx val="326081880"/>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Elzmündungsraum</a:t>
            </a:r>
          </a:p>
        </c:rich>
      </c:tx>
      <c:overlay val="0"/>
    </c:title>
    <c:autoTitleDeleted val="0"/>
    <c:plotArea>
      <c:layout/>
      <c:barChart>
        <c:barDir val="col"/>
        <c:grouping val="stacked"/>
        <c:varyColors val="0"/>
        <c:ser>
          <c:idx val="0"/>
          <c:order val="0"/>
          <c:tx>
            <c:strRef>
              <c:f>'Welpenübersicht 1986-2009'!$B$105</c:f>
              <c:strCache>
                <c:ptCount val="1"/>
                <c:pt idx="0">
                  <c:v>Elzmündungsraum</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1986-2009'!$D$105:$Z$105</c:f>
              <c:numCache>
                <c:formatCode>General</c:formatCode>
                <c:ptCount val="23"/>
                <c:pt idx="0">
                  <c:v>4</c:v>
                </c:pt>
                <c:pt idx="1">
                  <c:v>6</c:v>
                </c:pt>
                <c:pt idx="2">
                  <c:v>15</c:v>
                </c:pt>
                <c:pt idx="3">
                  <c:v>7</c:v>
                </c:pt>
                <c:pt idx="4">
                  <c:v>12</c:v>
                </c:pt>
                <c:pt idx="5">
                  <c:v>12</c:v>
                </c:pt>
                <c:pt idx="6">
                  <c:v>14</c:v>
                </c:pt>
                <c:pt idx="7">
                  <c:v>6</c:v>
                </c:pt>
                <c:pt idx="8">
                  <c:v>31</c:v>
                </c:pt>
                <c:pt idx="9">
                  <c:v>21</c:v>
                </c:pt>
                <c:pt idx="10">
                  <c:v>35</c:v>
                </c:pt>
                <c:pt idx="11">
                  <c:v>11</c:v>
                </c:pt>
                <c:pt idx="12">
                  <c:v>10</c:v>
                </c:pt>
                <c:pt idx="13">
                  <c:v>17</c:v>
                </c:pt>
                <c:pt idx="14">
                  <c:v>6</c:v>
                </c:pt>
                <c:pt idx="15">
                  <c:v>19</c:v>
                </c:pt>
                <c:pt idx="16">
                  <c:v>9</c:v>
                </c:pt>
                <c:pt idx="17">
                  <c:v>39</c:v>
                </c:pt>
                <c:pt idx="18">
                  <c:v>47</c:v>
                </c:pt>
                <c:pt idx="19">
                  <c:v>32</c:v>
                </c:pt>
                <c:pt idx="20">
                  <c:v>32</c:v>
                </c:pt>
                <c:pt idx="21">
                  <c:v>26</c:v>
                </c:pt>
                <c:pt idx="22">
                  <c:v>20</c:v>
                </c:pt>
              </c:numCache>
            </c:numRef>
          </c:val>
        </c:ser>
        <c:dLbls>
          <c:showLegendKey val="0"/>
          <c:showVal val="0"/>
          <c:showCatName val="0"/>
          <c:showSerName val="0"/>
          <c:showPercent val="0"/>
          <c:showBubbleSize val="0"/>
        </c:dLbls>
        <c:gapWidth val="150"/>
        <c:overlap val="100"/>
        <c:axId val="326092856"/>
        <c:axId val="326080704"/>
      </c:barChart>
      <c:catAx>
        <c:axId val="326092856"/>
        <c:scaling>
          <c:orientation val="minMax"/>
        </c:scaling>
        <c:delete val="0"/>
        <c:axPos val="b"/>
        <c:numFmt formatCode="General" sourceLinked="0"/>
        <c:majorTickMark val="none"/>
        <c:minorTickMark val="none"/>
        <c:tickLblPos val="nextTo"/>
        <c:crossAx val="326080704"/>
        <c:crosses val="autoZero"/>
        <c:auto val="1"/>
        <c:lblAlgn val="ctr"/>
        <c:lblOffset val="100"/>
        <c:noMultiLvlLbl val="0"/>
      </c:catAx>
      <c:valAx>
        <c:axId val="326080704"/>
        <c:scaling>
          <c:orientation val="minMax"/>
        </c:scaling>
        <c:delete val="0"/>
        <c:axPos val="l"/>
        <c:majorGridlines/>
        <c:numFmt formatCode="General" sourceLinked="1"/>
        <c:majorTickMark val="none"/>
        <c:minorTickMark val="none"/>
        <c:tickLblPos val="nextTo"/>
        <c:spPr>
          <a:ln w="9525">
            <a:noFill/>
          </a:ln>
        </c:spPr>
        <c:crossAx val="326092856"/>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sz="1400"/>
            </a:pPr>
            <a:r>
              <a:rPr lang="nl-NL" sz="1400"/>
              <a:t>Fiemereck + Team</a:t>
            </a:r>
            <a:r>
              <a:rPr lang="nl-NL" sz="1400" baseline="0"/>
              <a:t> Fiemereck</a:t>
            </a:r>
            <a:endParaRPr lang="nl-NL" sz="1400"/>
          </a:p>
        </c:rich>
      </c:tx>
      <c:overlay val="0"/>
    </c:title>
    <c:autoTitleDeleted val="0"/>
    <c:plotArea>
      <c:layout/>
      <c:barChart>
        <c:barDir val="col"/>
        <c:grouping val="stacked"/>
        <c:varyColors val="0"/>
        <c:ser>
          <c:idx val="0"/>
          <c:order val="0"/>
          <c:tx>
            <c:strRef>
              <c:f>'Welpenübersicht 1986-2009'!$B$21</c:f>
              <c:strCache>
                <c:ptCount val="1"/>
                <c:pt idx="0">
                  <c:v>Fiemereck *</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1986-2009'!$D$21:$Z$21</c:f>
              <c:numCache>
                <c:formatCode>General</c:formatCode>
                <c:ptCount val="23"/>
                <c:pt idx="0">
                  <c:v>28</c:v>
                </c:pt>
                <c:pt idx="1">
                  <c:v>29</c:v>
                </c:pt>
                <c:pt idx="2">
                  <c:v>49</c:v>
                </c:pt>
                <c:pt idx="3">
                  <c:v>44</c:v>
                </c:pt>
                <c:pt idx="4">
                  <c:v>59</c:v>
                </c:pt>
                <c:pt idx="5">
                  <c:v>69</c:v>
                </c:pt>
                <c:pt idx="6">
                  <c:v>57</c:v>
                </c:pt>
                <c:pt idx="7">
                  <c:v>67</c:v>
                </c:pt>
                <c:pt idx="8">
                  <c:v>45</c:v>
                </c:pt>
                <c:pt idx="9">
                  <c:v>61</c:v>
                </c:pt>
                <c:pt idx="10">
                  <c:v>53</c:v>
                </c:pt>
                <c:pt idx="11">
                  <c:v>64</c:v>
                </c:pt>
                <c:pt idx="12">
                  <c:v>105</c:v>
                </c:pt>
                <c:pt idx="13">
                  <c:v>51</c:v>
                </c:pt>
                <c:pt idx="14">
                  <c:v>34</c:v>
                </c:pt>
                <c:pt idx="15">
                  <c:v>29</c:v>
                </c:pt>
                <c:pt idx="16">
                  <c:v>27</c:v>
                </c:pt>
                <c:pt idx="17">
                  <c:v>24</c:v>
                </c:pt>
                <c:pt idx="18">
                  <c:v>51</c:v>
                </c:pt>
                <c:pt idx="19">
                  <c:v>17</c:v>
                </c:pt>
                <c:pt idx="20">
                  <c:v>32</c:v>
                </c:pt>
                <c:pt idx="21">
                  <c:v>46</c:v>
                </c:pt>
                <c:pt idx="22">
                  <c:v>28</c:v>
                </c:pt>
              </c:numCache>
            </c:numRef>
          </c:val>
        </c:ser>
        <c:ser>
          <c:idx val="1"/>
          <c:order val="1"/>
          <c:tx>
            <c:strRef>
              <c:f>'Welpenübersicht 1986-2009'!$B$111</c:f>
              <c:strCache>
                <c:ptCount val="1"/>
                <c:pt idx="0">
                  <c:v>Team Fiemereck</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1986-2009'!$D$111:$Z$111</c:f>
              <c:numCache>
                <c:formatCode>General</c:formatCode>
                <c:ptCount val="23"/>
                <c:pt idx="12">
                  <c:v>3</c:v>
                </c:pt>
                <c:pt idx="13">
                  <c:v>10</c:v>
                </c:pt>
                <c:pt idx="14">
                  <c:v>19</c:v>
                </c:pt>
                <c:pt idx="15">
                  <c:v>29</c:v>
                </c:pt>
                <c:pt idx="16">
                  <c:v>22</c:v>
                </c:pt>
                <c:pt idx="17">
                  <c:v>48</c:v>
                </c:pt>
                <c:pt idx="18">
                  <c:v>39</c:v>
                </c:pt>
                <c:pt idx="19">
                  <c:v>44</c:v>
                </c:pt>
                <c:pt idx="20">
                  <c:v>31</c:v>
                </c:pt>
                <c:pt idx="21">
                  <c:v>50</c:v>
                </c:pt>
                <c:pt idx="22">
                  <c:v>35</c:v>
                </c:pt>
              </c:numCache>
            </c:numRef>
          </c:val>
        </c:ser>
        <c:dLbls>
          <c:showLegendKey val="0"/>
          <c:showVal val="0"/>
          <c:showCatName val="0"/>
          <c:showSerName val="0"/>
          <c:showPercent val="0"/>
          <c:showBubbleSize val="0"/>
        </c:dLbls>
        <c:gapWidth val="150"/>
        <c:overlap val="100"/>
        <c:axId val="272511552"/>
        <c:axId val="272505672"/>
      </c:barChart>
      <c:catAx>
        <c:axId val="272511552"/>
        <c:scaling>
          <c:orientation val="minMax"/>
        </c:scaling>
        <c:delete val="0"/>
        <c:axPos val="b"/>
        <c:numFmt formatCode="General" sourceLinked="0"/>
        <c:majorTickMark val="none"/>
        <c:minorTickMark val="none"/>
        <c:tickLblPos val="nextTo"/>
        <c:crossAx val="272505672"/>
        <c:crosses val="autoZero"/>
        <c:auto val="1"/>
        <c:lblAlgn val="ctr"/>
        <c:lblOffset val="100"/>
        <c:noMultiLvlLbl val="0"/>
      </c:catAx>
      <c:valAx>
        <c:axId val="272505672"/>
        <c:scaling>
          <c:orientation val="minMax"/>
        </c:scaling>
        <c:delete val="0"/>
        <c:axPos val="l"/>
        <c:majorGridlines/>
        <c:numFmt formatCode="General" sourceLinked="1"/>
        <c:majorTickMark val="none"/>
        <c:minorTickMark val="none"/>
        <c:tickLblPos val="nextTo"/>
        <c:spPr>
          <a:ln w="9525">
            <a:noFill/>
          </a:ln>
        </c:spPr>
        <c:crossAx val="272511552"/>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100"/>
              <a:t>Kirschental + Haus Kirschental + Kirschenbach</a:t>
            </a:r>
          </a:p>
        </c:rich>
      </c:tx>
      <c:overlay val="0"/>
    </c:title>
    <c:autoTitleDeleted val="0"/>
    <c:plotArea>
      <c:layout/>
      <c:barChart>
        <c:barDir val="col"/>
        <c:grouping val="stacked"/>
        <c:varyColors val="0"/>
        <c:ser>
          <c:idx val="0"/>
          <c:order val="0"/>
          <c:tx>
            <c:strRef>
              <c:f>'Letztze 11 Jahren'!$B$7</c:f>
              <c:strCache>
                <c:ptCount val="1"/>
                <c:pt idx="0">
                  <c:v>Kirschental *</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Jahren'!$C$7:$M$7</c:f>
              <c:numCache>
                <c:formatCode>General</c:formatCode>
                <c:ptCount val="11"/>
                <c:pt idx="0">
                  <c:v>52</c:v>
                </c:pt>
                <c:pt idx="1">
                  <c:v>60</c:v>
                </c:pt>
                <c:pt idx="2">
                  <c:v>57</c:v>
                </c:pt>
                <c:pt idx="3">
                  <c:v>72</c:v>
                </c:pt>
                <c:pt idx="4">
                  <c:v>68</c:v>
                </c:pt>
                <c:pt idx="5">
                  <c:v>57</c:v>
                </c:pt>
                <c:pt idx="6">
                  <c:v>52</c:v>
                </c:pt>
                <c:pt idx="7">
                  <c:v>54</c:v>
                </c:pt>
                <c:pt idx="8">
                  <c:v>62</c:v>
                </c:pt>
                <c:pt idx="9">
                  <c:v>31</c:v>
                </c:pt>
                <c:pt idx="10">
                  <c:v>29</c:v>
                </c:pt>
              </c:numCache>
            </c:numRef>
          </c:val>
        </c:ser>
        <c:ser>
          <c:idx val="1"/>
          <c:order val="1"/>
          <c:tx>
            <c:strRef>
              <c:f>'Letztze 11 Jahren'!$B$87</c:f>
              <c:strCache>
                <c:ptCount val="1"/>
                <c:pt idx="0">
                  <c:v>Haus Kirschental</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Jahren'!$C$87:$M$87</c:f>
              <c:numCache>
                <c:formatCode>General</c:formatCode>
                <c:ptCount val="11"/>
                <c:pt idx="2">
                  <c:v>17</c:v>
                </c:pt>
                <c:pt idx="3">
                  <c:v>15</c:v>
                </c:pt>
                <c:pt idx="4">
                  <c:v>2</c:v>
                </c:pt>
                <c:pt idx="5">
                  <c:v>16</c:v>
                </c:pt>
                <c:pt idx="6">
                  <c:v>14</c:v>
                </c:pt>
                <c:pt idx="7">
                  <c:v>38</c:v>
                </c:pt>
                <c:pt idx="8">
                  <c:v>28</c:v>
                </c:pt>
                <c:pt idx="9">
                  <c:v>15</c:v>
                </c:pt>
                <c:pt idx="10">
                  <c:v>9</c:v>
                </c:pt>
              </c:numCache>
            </c:numRef>
          </c:val>
        </c:ser>
        <c:ser>
          <c:idx val="2"/>
          <c:order val="2"/>
          <c:tx>
            <c:strRef>
              <c:f>'Letztze 11 Jahren'!$B$97</c:f>
              <c:strCache>
                <c:ptCount val="1"/>
                <c:pt idx="0">
                  <c:v>Kirschenbach</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Jahren'!$C$97:$M$97</c:f>
              <c:numCache>
                <c:formatCode>General</c:formatCode>
                <c:ptCount val="11"/>
                <c:pt idx="1">
                  <c:v>10</c:v>
                </c:pt>
                <c:pt idx="2">
                  <c:v>4</c:v>
                </c:pt>
                <c:pt idx="3">
                  <c:v>2</c:v>
                </c:pt>
              </c:numCache>
            </c:numRef>
          </c:val>
        </c:ser>
        <c:dLbls>
          <c:showLegendKey val="0"/>
          <c:showVal val="0"/>
          <c:showCatName val="0"/>
          <c:showSerName val="0"/>
          <c:showPercent val="0"/>
          <c:showBubbleSize val="0"/>
        </c:dLbls>
        <c:gapWidth val="75"/>
        <c:overlap val="100"/>
        <c:axId val="326086584"/>
        <c:axId val="326082664"/>
      </c:barChart>
      <c:catAx>
        <c:axId val="326086584"/>
        <c:scaling>
          <c:orientation val="minMax"/>
        </c:scaling>
        <c:delete val="0"/>
        <c:axPos val="b"/>
        <c:numFmt formatCode="General" sourceLinked="1"/>
        <c:majorTickMark val="none"/>
        <c:minorTickMark val="none"/>
        <c:tickLblPos val="nextTo"/>
        <c:crossAx val="326082664"/>
        <c:crosses val="autoZero"/>
        <c:auto val="1"/>
        <c:lblAlgn val="ctr"/>
        <c:lblOffset val="100"/>
        <c:noMultiLvlLbl val="0"/>
      </c:catAx>
      <c:valAx>
        <c:axId val="326082664"/>
        <c:scaling>
          <c:orientation val="minMax"/>
        </c:scaling>
        <c:delete val="0"/>
        <c:axPos val="l"/>
        <c:majorGridlines/>
        <c:numFmt formatCode="General" sourceLinked="1"/>
        <c:majorTickMark val="none"/>
        <c:minorTickMark val="none"/>
        <c:tickLblPos val="nextTo"/>
        <c:spPr>
          <a:ln w="9525">
            <a:noFill/>
          </a:ln>
        </c:spPr>
        <c:crossAx val="326086584"/>
        <c:crosses val="autoZero"/>
        <c:crossBetween val="between"/>
      </c:valAx>
    </c:plotArea>
    <c:legend>
      <c:legendPos val="b"/>
      <c:overlay val="0"/>
    </c:legend>
    <c:plotVisOnly val="1"/>
    <c:dispBlanksAs val="gap"/>
    <c:showDLblsOverMax val="0"/>
  </c:chart>
  <c:printSettings>
    <c:headerFooter/>
    <c:pageMargins b="0.7500000000000131" l="0.70000000000000062" r="0.70000000000000062" t="0.7500000000000131" header="0.30000000000000032" footer="0.30000000000000032"/>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Hühnegrab</a:t>
            </a:r>
          </a:p>
        </c:rich>
      </c:tx>
      <c:overlay val="0"/>
    </c:title>
    <c:autoTitleDeleted val="0"/>
    <c:plotArea>
      <c:layout/>
      <c:barChart>
        <c:barDir val="col"/>
        <c:grouping val="stacked"/>
        <c:varyColors val="0"/>
        <c:ser>
          <c:idx val="11"/>
          <c:order val="0"/>
          <c:tx>
            <c:strRef>
              <c:f>'Letztze 11 Jahren'!$B$13</c:f>
              <c:strCache>
                <c:ptCount val="1"/>
                <c:pt idx="0">
                  <c:v>Hühnegrab</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Jahren'!$C$13:$M$13</c:f>
              <c:numCache>
                <c:formatCode>General</c:formatCode>
                <c:ptCount val="11"/>
                <c:pt idx="0">
                  <c:v>14</c:v>
                </c:pt>
                <c:pt idx="1">
                  <c:v>48</c:v>
                </c:pt>
                <c:pt idx="2">
                  <c:v>53</c:v>
                </c:pt>
                <c:pt idx="3">
                  <c:v>51</c:v>
                </c:pt>
                <c:pt idx="4">
                  <c:v>41</c:v>
                </c:pt>
                <c:pt idx="5">
                  <c:v>48</c:v>
                </c:pt>
                <c:pt idx="6">
                  <c:v>49</c:v>
                </c:pt>
                <c:pt idx="7">
                  <c:v>57</c:v>
                </c:pt>
                <c:pt idx="8">
                  <c:v>52</c:v>
                </c:pt>
                <c:pt idx="9">
                  <c:v>46</c:v>
                </c:pt>
                <c:pt idx="10">
                  <c:v>55</c:v>
                </c:pt>
              </c:numCache>
            </c:numRef>
          </c:val>
        </c:ser>
        <c:dLbls>
          <c:showLegendKey val="0"/>
          <c:showVal val="0"/>
          <c:showCatName val="0"/>
          <c:showSerName val="0"/>
          <c:showPercent val="0"/>
          <c:showBubbleSize val="0"/>
        </c:dLbls>
        <c:gapWidth val="75"/>
        <c:overlap val="100"/>
        <c:axId val="326081488"/>
        <c:axId val="326083056"/>
      </c:barChart>
      <c:catAx>
        <c:axId val="326081488"/>
        <c:scaling>
          <c:orientation val="minMax"/>
        </c:scaling>
        <c:delete val="0"/>
        <c:axPos val="b"/>
        <c:numFmt formatCode="General" sourceLinked="1"/>
        <c:majorTickMark val="none"/>
        <c:minorTickMark val="none"/>
        <c:tickLblPos val="nextTo"/>
        <c:crossAx val="326083056"/>
        <c:crosses val="autoZero"/>
        <c:auto val="1"/>
        <c:lblAlgn val="ctr"/>
        <c:lblOffset val="100"/>
        <c:noMultiLvlLbl val="0"/>
      </c:catAx>
      <c:valAx>
        <c:axId val="326083056"/>
        <c:scaling>
          <c:orientation val="minMax"/>
        </c:scaling>
        <c:delete val="0"/>
        <c:axPos val="l"/>
        <c:majorGridlines/>
        <c:numFmt formatCode="General" sourceLinked="1"/>
        <c:majorTickMark val="none"/>
        <c:minorTickMark val="none"/>
        <c:tickLblPos val="nextTo"/>
        <c:spPr>
          <a:ln w="9525">
            <a:noFill/>
          </a:ln>
        </c:spPr>
        <c:crossAx val="326081488"/>
        <c:crosses val="autoZero"/>
        <c:crossBetween val="between"/>
      </c:valAx>
    </c:plotArea>
    <c:legend>
      <c:legendPos val="b"/>
      <c:overlay val="0"/>
    </c:legend>
    <c:plotVisOnly val="1"/>
    <c:dispBlanksAs val="gap"/>
    <c:showDLblsOverMax val="0"/>
  </c:chart>
  <c:printSettings>
    <c:headerFooter/>
    <c:pageMargins b="0.75000000000001354" l="0.70000000000000062" r="0.70000000000000062" t="0.75000000000001354" header="0.30000000000000032" footer="0.30000000000000032"/>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Bad-Boll</a:t>
            </a:r>
          </a:p>
        </c:rich>
      </c:tx>
      <c:overlay val="0"/>
    </c:title>
    <c:autoTitleDeleted val="0"/>
    <c:plotArea>
      <c:layout/>
      <c:barChart>
        <c:barDir val="col"/>
        <c:grouping val="stacked"/>
        <c:varyColors val="0"/>
        <c:ser>
          <c:idx val="11"/>
          <c:order val="0"/>
          <c:tx>
            <c:strRef>
              <c:f>'Letztze 11 Jahren'!$B$14</c:f>
              <c:strCache>
                <c:ptCount val="1"/>
                <c:pt idx="0">
                  <c:v>Bad-Boll *</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Jahren'!$C$14:$M$14</c:f>
              <c:numCache>
                <c:formatCode>General</c:formatCode>
                <c:ptCount val="11"/>
                <c:pt idx="0">
                  <c:v>55</c:v>
                </c:pt>
                <c:pt idx="1">
                  <c:v>57</c:v>
                </c:pt>
                <c:pt idx="2">
                  <c:v>48</c:v>
                </c:pt>
                <c:pt idx="3">
                  <c:v>61</c:v>
                </c:pt>
                <c:pt idx="4">
                  <c:v>28</c:v>
                </c:pt>
                <c:pt idx="5">
                  <c:v>51</c:v>
                </c:pt>
                <c:pt idx="6">
                  <c:v>67</c:v>
                </c:pt>
                <c:pt idx="7">
                  <c:v>33</c:v>
                </c:pt>
                <c:pt idx="8">
                  <c:v>49</c:v>
                </c:pt>
                <c:pt idx="9">
                  <c:v>24</c:v>
                </c:pt>
                <c:pt idx="10">
                  <c:v>28</c:v>
                </c:pt>
              </c:numCache>
            </c:numRef>
          </c:val>
        </c:ser>
        <c:ser>
          <c:idx val="0"/>
          <c:order val="1"/>
          <c:tx>
            <c:strRef>
              <c:f>'Letztze 11 Jahren'!$B$91</c:f>
              <c:strCache>
                <c:ptCount val="1"/>
                <c:pt idx="0">
                  <c:v>Bad Wäldle</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Jahren'!$C$91:$M$91</c:f>
              <c:numCache>
                <c:formatCode>General</c:formatCode>
                <c:ptCount val="11"/>
                <c:pt idx="0">
                  <c:v>8</c:v>
                </c:pt>
                <c:pt idx="1">
                  <c:v>6</c:v>
                </c:pt>
                <c:pt idx="2">
                  <c:v>25</c:v>
                </c:pt>
                <c:pt idx="3">
                  <c:v>16</c:v>
                </c:pt>
                <c:pt idx="4">
                  <c:v>8</c:v>
                </c:pt>
                <c:pt idx="5">
                  <c:v>15</c:v>
                </c:pt>
                <c:pt idx="6">
                  <c:v>13</c:v>
                </c:pt>
                <c:pt idx="7">
                  <c:v>20</c:v>
                </c:pt>
                <c:pt idx="8">
                  <c:v>18</c:v>
                </c:pt>
                <c:pt idx="9">
                  <c:v>13</c:v>
                </c:pt>
                <c:pt idx="10">
                  <c:v>7</c:v>
                </c:pt>
              </c:numCache>
            </c:numRef>
          </c:val>
        </c:ser>
        <c:dLbls>
          <c:showLegendKey val="0"/>
          <c:showVal val="0"/>
          <c:showCatName val="0"/>
          <c:showSerName val="0"/>
          <c:showPercent val="0"/>
          <c:showBubbleSize val="0"/>
        </c:dLbls>
        <c:gapWidth val="75"/>
        <c:overlap val="100"/>
        <c:axId val="326085408"/>
        <c:axId val="326087368"/>
      </c:barChart>
      <c:catAx>
        <c:axId val="326085408"/>
        <c:scaling>
          <c:orientation val="minMax"/>
        </c:scaling>
        <c:delete val="0"/>
        <c:axPos val="b"/>
        <c:numFmt formatCode="General" sourceLinked="1"/>
        <c:majorTickMark val="none"/>
        <c:minorTickMark val="none"/>
        <c:tickLblPos val="nextTo"/>
        <c:crossAx val="326087368"/>
        <c:crosses val="autoZero"/>
        <c:auto val="1"/>
        <c:lblAlgn val="ctr"/>
        <c:lblOffset val="100"/>
        <c:noMultiLvlLbl val="0"/>
      </c:catAx>
      <c:valAx>
        <c:axId val="326087368"/>
        <c:scaling>
          <c:orientation val="minMax"/>
        </c:scaling>
        <c:delete val="0"/>
        <c:axPos val="l"/>
        <c:majorGridlines/>
        <c:numFmt formatCode="General" sourceLinked="1"/>
        <c:majorTickMark val="none"/>
        <c:minorTickMark val="none"/>
        <c:tickLblPos val="nextTo"/>
        <c:spPr>
          <a:ln w="9525">
            <a:noFill/>
          </a:ln>
        </c:spPr>
        <c:crossAx val="326085408"/>
        <c:crosses val="autoZero"/>
        <c:crossBetween val="between"/>
      </c:valAx>
    </c:plotArea>
    <c:legend>
      <c:legendPos val="b"/>
      <c:overlay val="0"/>
    </c:legend>
    <c:plotVisOnly val="1"/>
    <c:dispBlanksAs val="gap"/>
    <c:showDLblsOverMax val="0"/>
  </c:chart>
  <c:printSettings>
    <c:headerFooter/>
    <c:pageMargins b="0.75000000000001332" l="0.70000000000000062" r="0.70000000000000062" t="0.75000000000001332" header="0.30000000000000032" footer="0.30000000000000032"/>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200"/>
              <a:t>Piste Trophe + Team Piste Trophe 2002 </a:t>
            </a:r>
          </a:p>
        </c:rich>
      </c:tx>
      <c:overlay val="0"/>
    </c:title>
    <c:autoTitleDeleted val="0"/>
    <c:plotArea>
      <c:layout/>
      <c:barChart>
        <c:barDir val="col"/>
        <c:grouping val="stacked"/>
        <c:varyColors val="0"/>
        <c:ser>
          <c:idx val="11"/>
          <c:order val="0"/>
          <c:tx>
            <c:strRef>
              <c:f>'Letztze 11 Jahren'!$B$16</c:f>
              <c:strCache>
                <c:ptCount val="1"/>
                <c:pt idx="0">
                  <c:v>Piste Trophe *</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Jahren'!$C$16:$M$16</c:f>
              <c:numCache>
                <c:formatCode>General</c:formatCode>
                <c:ptCount val="11"/>
                <c:pt idx="0">
                  <c:v>45</c:v>
                </c:pt>
                <c:pt idx="1">
                  <c:v>51</c:v>
                </c:pt>
                <c:pt idx="2">
                  <c:v>34</c:v>
                </c:pt>
                <c:pt idx="3">
                  <c:v>34</c:v>
                </c:pt>
                <c:pt idx="4">
                  <c:v>31</c:v>
                </c:pt>
                <c:pt idx="5">
                  <c:v>42</c:v>
                </c:pt>
                <c:pt idx="6">
                  <c:v>54</c:v>
                </c:pt>
                <c:pt idx="7">
                  <c:v>55</c:v>
                </c:pt>
                <c:pt idx="8">
                  <c:v>58</c:v>
                </c:pt>
                <c:pt idx="9">
                  <c:v>41</c:v>
                </c:pt>
                <c:pt idx="10">
                  <c:v>23</c:v>
                </c:pt>
              </c:numCache>
            </c:numRef>
          </c:val>
        </c:ser>
        <c:ser>
          <c:idx val="0"/>
          <c:order val="1"/>
          <c:tx>
            <c:strRef>
              <c:f>'Letztze 11 Jahren'!$B$86</c:f>
              <c:strCache>
                <c:ptCount val="1"/>
                <c:pt idx="0">
                  <c:v>Team Piste Trophe 2002</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Jahren'!$C$86:$M$86</c:f>
              <c:numCache>
                <c:formatCode>General</c:formatCode>
                <c:ptCount val="11"/>
                <c:pt idx="5">
                  <c:v>19</c:v>
                </c:pt>
                <c:pt idx="6">
                  <c:v>15</c:v>
                </c:pt>
                <c:pt idx="7">
                  <c:v>13</c:v>
                </c:pt>
                <c:pt idx="8">
                  <c:v>27</c:v>
                </c:pt>
                <c:pt idx="9">
                  <c:v>20</c:v>
                </c:pt>
                <c:pt idx="10">
                  <c:v>13</c:v>
                </c:pt>
              </c:numCache>
            </c:numRef>
          </c:val>
        </c:ser>
        <c:dLbls>
          <c:showLegendKey val="0"/>
          <c:showVal val="0"/>
          <c:showCatName val="0"/>
          <c:showSerName val="0"/>
          <c:showPercent val="0"/>
          <c:showBubbleSize val="0"/>
        </c:dLbls>
        <c:gapWidth val="75"/>
        <c:overlap val="100"/>
        <c:axId val="327020544"/>
        <c:axId val="327020152"/>
      </c:barChart>
      <c:catAx>
        <c:axId val="327020544"/>
        <c:scaling>
          <c:orientation val="minMax"/>
        </c:scaling>
        <c:delete val="0"/>
        <c:axPos val="b"/>
        <c:numFmt formatCode="General" sourceLinked="1"/>
        <c:majorTickMark val="none"/>
        <c:minorTickMark val="none"/>
        <c:tickLblPos val="nextTo"/>
        <c:crossAx val="327020152"/>
        <c:crosses val="autoZero"/>
        <c:auto val="1"/>
        <c:lblAlgn val="ctr"/>
        <c:lblOffset val="100"/>
        <c:noMultiLvlLbl val="0"/>
      </c:catAx>
      <c:valAx>
        <c:axId val="327020152"/>
        <c:scaling>
          <c:orientation val="minMax"/>
        </c:scaling>
        <c:delete val="0"/>
        <c:axPos val="l"/>
        <c:majorGridlines/>
        <c:numFmt formatCode="General" sourceLinked="1"/>
        <c:majorTickMark val="none"/>
        <c:minorTickMark val="none"/>
        <c:tickLblPos val="nextTo"/>
        <c:spPr>
          <a:ln w="9525">
            <a:noFill/>
          </a:ln>
        </c:spPr>
        <c:crossAx val="327020544"/>
        <c:crosses val="autoZero"/>
        <c:crossBetween val="between"/>
      </c:valAx>
    </c:plotArea>
    <c:legend>
      <c:legendPos val="b"/>
      <c:overlay val="0"/>
    </c:legend>
    <c:plotVisOnly val="1"/>
    <c:dispBlanksAs val="gap"/>
    <c:showDLblsOverMax val="0"/>
  </c:chart>
  <c:printSettings>
    <c:headerFooter/>
    <c:pageMargins b="0.75000000000001421" l="0.70000000000000062" r="0.70000000000000062" t="0.75000000000001421" header="0.30000000000000032" footer="0.30000000000000032"/>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Mönchberg</a:t>
            </a:r>
          </a:p>
        </c:rich>
      </c:tx>
      <c:overlay val="0"/>
    </c:title>
    <c:autoTitleDeleted val="0"/>
    <c:plotArea>
      <c:layout/>
      <c:barChart>
        <c:barDir val="col"/>
        <c:grouping val="stacked"/>
        <c:varyColors val="0"/>
        <c:ser>
          <c:idx val="11"/>
          <c:order val="0"/>
          <c:tx>
            <c:strRef>
              <c:f>'Letztze 11 Jahren'!$B$17</c:f>
              <c:strCache>
                <c:ptCount val="1"/>
                <c:pt idx="0">
                  <c:v>Mönchberg</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Jahren'!$C$17:$M$17</c:f>
              <c:numCache>
                <c:formatCode>General</c:formatCode>
                <c:ptCount val="11"/>
                <c:pt idx="0">
                  <c:v>60</c:v>
                </c:pt>
                <c:pt idx="1">
                  <c:v>52</c:v>
                </c:pt>
                <c:pt idx="2">
                  <c:v>41</c:v>
                </c:pt>
                <c:pt idx="3">
                  <c:v>57</c:v>
                </c:pt>
                <c:pt idx="4">
                  <c:v>30</c:v>
                </c:pt>
                <c:pt idx="5">
                  <c:v>34</c:v>
                </c:pt>
                <c:pt idx="6">
                  <c:v>40</c:v>
                </c:pt>
                <c:pt idx="7">
                  <c:v>33</c:v>
                </c:pt>
                <c:pt idx="8">
                  <c:v>60</c:v>
                </c:pt>
                <c:pt idx="9">
                  <c:v>39</c:v>
                </c:pt>
                <c:pt idx="10">
                  <c:v>13</c:v>
                </c:pt>
              </c:numCache>
            </c:numRef>
          </c:val>
        </c:ser>
        <c:dLbls>
          <c:showLegendKey val="0"/>
          <c:showVal val="0"/>
          <c:showCatName val="0"/>
          <c:showSerName val="0"/>
          <c:showPercent val="0"/>
          <c:showBubbleSize val="0"/>
        </c:dLbls>
        <c:gapWidth val="75"/>
        <c:overlap val="100"/>
        <c:axId val="327015056"/>
        <c:axId val="327017408"/>
      </c:barChart>
      <c:catAx>
        <c:axId val="327015056"/>
        <c:scaling>
          <c:orientation val="minMax"/>
        </c:scaling>
        <c:delete val="0"/>
        <c:axPos val="b"/>
        <c:numFmt formatCode="General" sourceLinked="1"/>
        <c:majorTickMark val="none"/>
        <c:minorTickMark val="none"/>
        <c:tickLblPos val="nextTo"/>
        <c:crossAx val="327017408"/>
        <c:crosses val="autoZero"/>
        <c:auto val="1"/>
        <c:lblAlgn val="ctr"/>
        <c:lblOffset val="100"/>
        <c:noMultiLvlLbl val="0"/>
      </c:catAx>
      <c:valAx>
        <c:axId val="327017408"/>
        <c:scaling>
          <c:orientation val="minMax"/>
        </c:scaling>
        <c:delete val="0"/>
        <c:axPos val="l"/>
        <c:majorGridlines/>
        <c:numFmt formatCode="General" sourceLinked="1"/>
        <c:majorTickMark val="none"/>
        <c:minorTickMark val="none"/>
        <c:tickLblPos val="nextTo"/>
        <c:spPr>
          <a:ln w="9525">
            <a:noFill/>
          </a:ln>
        </c:spPr>
        <c:crossAx val="327015056"/>
        <c:crosses val="autoZero"/>
        <c:crossBetween val="between"/>
      </c:valAx>
    </c:plotArea>
    <c:legend>
      <c:legendPos val="b"/>
      <c:overlay val="0"/>
    </c:legend>
    <c:plotVisOnly val="1"/>
    <c:dispBlanksAs val="gap"/>
    <c:showDLblsOverMax val="0"/>
  </c:chart>
  <c:printSettings>
    <c:headerFooter/>
    <c:pageMargins b="0.75000000000001354" l="0.70000000000000062" r="0.70000000000000062" t="0.75000000000001354" header="0.30000000000000032" footer="0.30000000000000032"/>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Worringer Rheinaue</a:t>
            </a:r>
          </a:p>
        </c:rich>
      </c:tx>
      <c:overlay val="0"/>
    </c:title>
    <c:autoTitleDeleted val="0"/>
    <c:plotArea>
      <c:layout/>
      <c:barChart>
        <c:barDir val="col"/>
        <c:grouping val="stacked"/>
        <c:varyColors val="0"/>
        <c:ser>
          <c:idx val="11"/>
          <c:order val="0"/>
          <c:tx>
            <c:strRef>
              <c:f>'Letztze 11 Jahren'!$B$18</c:f>
              <c:strCache>
                <c:ptCount val="1"/>
                <c:pt idx="0">
                  <c:v>Worringer Rheinaue</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Jahren'!$C$18:$M$18</c:f>
              <c:numCache>
                <c:formatCode>General</c:formatCode>
                <c:ptCount val="11"/>
                <c:pt idx="0">
                  <c:v>43</c:v>
                </c:pt>
                <c:pt idx="1">
                  <c:v>28</c:v>
                </c:pt>
                <c:pt idx="2">
                  <c:v>35</c:v>
                </c:pt>
                <c:pt idx="3">
                  <c:v>62</c:v>
                </c:pt>
                <c:pt idx="4">
                  <c:v>51</c:v>
                </c:pt>
                <c:pt idx="5">
                  <c:v>43</c:v>
                </c:pt>
                <c:pt idx="6">
                  <c:v>29</c:v>
                </c:pt>
                <c:pt idx="7">
                  <c:v>27</c:v>
                </c:pt>
                <c:pt idx="8">
                  <c:v>47</c:v>
                </c:pt>
                <c:pt idx="9">
                  <c:v>36</c:v>
                </c:pt>
                <c:pt idx="10">
                  <c:v>41</c:v>
                </c:pt>
              </c:numCache>
            </c:numRef>
          </c:val>
        </c:ser>
        <c:dLbls>
          <c:showLegendKey val="0"/>
          <c:showVal val="0"/>
          <c:showCatName val="0"/>
          <c:showSerName val="0"/>
          <c:showPercent val="0"/>
          <c:showBubbleSize val="0"/>
        </c:dLbls>
        <c:gapWidth val="75"/>
        <c:overlap val="100"/>
        <c:axId val="327022112"/>
        <c:axId val="327014664"/>
      </c:barChart>
      <c:catAx>
        <c:axId val="327022112"/>
        <c:scaling>
          <c:orientation val="minMax"/>
        </c:scaling>
        <c:delete val="0"/>
        <c:axPos val="b"/>
        <c:numFmt formatCode="General" sourceLinked="1"/>
        <c:majorTickMark val="none"/>
        <c:minorTickMark val="none"/>
        <c:tickLblPos val="nextTo"/>
        <c:crossAx val="327014664"/>
        <c:crosses val="autoZero"/>
        <c:auto val="1"/>
        <c:lblAlgn val="ctr"/>
        <c:lblOffset val="100"/>
        <c:noMultiLvlLbl val="0"/>
      </c:catAx>
      <c:valAx>
        <c:axId val="327014664"/>
        <c:scaling>
          <c:orientation val="minMax"/>
        </c:scaling>
        <c:delete val="0"/>
        <c:axPos val="l"/>
        <c:majorGridlines/>
        <c:numFmt formatCode="General" sourceLinked="1"/>
        <c:majorTickMark val="none"/>
        <c:minorTickMark val="none"/>
        <c:tickLblPos val="nextTo"/>
        <c:spPr>
          <a:ln w="9525">
            <a:noFill/>
          </a:ln>
        </c:spPr>
        <c:crossAx val="327022112"/>
        <c:crosses val="autoZero"/>
        <c:crossBetween val="between"/>
      </c:valAx>
    </c:plotArea>
    <c:legend>
      <c:legendPos val="b"/>
      <c:overlay val="0"/>
    </c:legend>
    <c:plotVisOnly val="1"/>
    <c:dispBlanksAs val="gap"/>
    <c:showDLblsOverMax val="0"/>
  </c:chart>
  <c:printSettings>
    <c:headerFooter/>
    <c:pageMargins b="0.75000000000001354" l="0.70000000000000062" r="0.70000000000000062" t="0.75000000000001354" header="0.30000000000000032" footer="0.30000000000000032"/>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Hawelkaweg</a:t>
            </a:r>
          </a:p>
        </c:rich>
      </c:tx>
      <c:overlay val="0"/>
    </c:title>
    <c:autoTitleDeleted val="0"/>
    <c:plotArea>
      <c:layout/>
      <c:barChart>
        <c:barDir val="col"/>
        <c:grouping val="stacked"/>
        <c:varyColors val="0"/>
        <c:ser>
          <c:idx val="11"/>
          <c:order val="0"/>
          <c:tx>
            <c:strRef>
              <c:f>'Letztze 11 Jahren'!$B$19</c:f>
              <c:strCache>
                <c:ptCount val="1"/>
                <c:pt idx="0">
                  <c:v>Hawelkaweg</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Jahren'!$C$19:$M$19</c:f>
              <c:numCache>
                <c:formatCode>General</c:formatCode>
                <c:ptCount val="11"/>
                <c:pt idx="0">
                  <c:v>40</c:v>
                </c:pt>
                <c:pt idx="1">
                  <c:v>36</c:v>
                </c:pt>
                <c:pt idx="2">
                  <c:v>36</c:v>
                </c:pt>
                <c:pt idx="3">
                  <c:v>58</c:v>
                </c:pt>
                <c:pt idx="4">
                  <c:v>40</c:v>
                </c:pt>
                <c:pt idx="5">
                  <c:v>41</c:v>
                </c:pt>
                <c:pt idx="6">
                  <c:v>48</c:v>
                </c:pt>
                <c:pt idx="7">
                  <c:v>21</c:v>
                </c:pt>
                <c:pt idx="8">
                  <c:v>53</c:v>
                </c:pt>
                <c:pt idx="9">
                  <c:v>46</c:v>
                </c:pt>
                <c:pt idx="10">
                  <c:v>20</c:v>
                </c:pt>
              </c:numCache>
            </c:numRef>
          </c:val>
        </c:ser>
        <c:dLbls>
          <c:showLegendKey val="0"/>
          <c:showVal val="0"/>
          <c:showCatName val="0"/>
          <c:showSerName val="0"/>
          <c:showPercent val="0"/>
          <c:showBubbleSize val="0"/>
        </c:dLbls>
        <c:gapWidth val="75"/>
        <c:overlap val="100"/>
        <c:axId val="327017800"/>
        <c:axId val="327022504"/>
      </c:barChart>
      <c:catAx>
        <c:axId val="327017800"/>
        <c:scaling>
          <c:orientation val="minMax"/>
        </c:scaling>
        <c:delete val="0"/>
        <c:axPos val="b"/>
        <c:numFmt formatCode="General" sourceLinked="1"/>
        <c:majorTickMark val="none"/>
        <c:minorTickMark val="none"/>
        <c:tickLblPos val="nextTo"/>
        <c:crossAx val="327022504"/>
        <c:crosses val="autoZero"/>
        <c:auto val="1"/>
        <c:lblAlgn val="ctr"/>
        <c:lblOffset val="100"/>
        <c:noMultiLvlLbl val="0"/>
      </c:catAx>
      <c:valAx>
        <c:axId val="327022504"/>
        <c:scaling>
          <c:orientation val="minMax"/>
        </c:scaling>
        <c:delete val="0"/>
        <c:axPos val="l"/>
        <c:majorGridlines/>
        <c:numFmt formatCode="General" sourceLinked="1"/>
        <c:majorTickMark val="none"/>
        <c:minorTickMark val="none"/>
        <c:tickLblPos val="nextTo"/>
        <c:spPr>
          <a:ln w="9525">
            <a:noFill/>
          </a:ln>
        </c:spPr>
        <c:crossAx val="327017800"/>
        <c:crosses val="autoZero"/>
        <c:crossBetween val="between"/>
      </c:valAx>
    </c:plotArea>
    <c:legend>
      <c:legendPos val="b"/>
      <c:overlay val="0"/>
    </c:legend>
    <c:plotVisOnly val="1"/>
    <c:dispBlanksAs val="gap"/>
    <c:showDLblsOverMax val="0"/>
  </c:chart>
  <c:printSettings>
    <c:headerFooter/>
    <c:pageMargins b="0.75000000000001354" l="0.70000000000000062" r="0.70000000000000062" t="0.75000000000001354" header="0.30000000000000032" footer="0.30000000000000032"/>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Cap Arkona</a:t>
            </a:r>
          </a:p>
        </c:rich>
      </c:tx>
      <c:overlay val="0"/>
    </c:title>
    <c:autoTitleDeleted val="0"/>
    <c:plotArea>
      <c:layout/>
      <c:barChart>
        <c:barDir val="col"/>
        <c:grouping val="stacked"/>
        <c:varyColors val="0"/>
        <c:ser>
          <c:idx val="11"/>
          <c:order val="0"/>
          <c:tx>
            <c:strRef>
              <c:f>'Letztze 11 Jahren'!$B$20</c:f>
              <c:strCache>
                <c:ptCount val="1"/>
                <c:pt idx="0">
                  <c:v>Cap Arkona</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Jahren'!$C$20:$M$20</c:f>
              <c:numCache>
                <c:formatCode>General</c:formatCode>
                <c:ptCount val="11"/>
                <c:pt idx="0">
                  <c:v>45</c:v>
                </c:pt>
                <c:pt idx="1">
                  <c:v>40</c:v>
                </c:pt>
                <c:pt idx="2">
                  <c:v>30</c:v>
                </c:pt>
                <c:pt idx="3">
                  <c:v>50</c:v>
                </c:pt>
                <c:pt idx="4">
                  <c:v>46</c:v>
                </c:pt>
                <c:pt idx="5">
                  <c:v>40</c:v>
                </c:pt>
                <c:pt idx="6">
                  <c:v>44</c:v>
                </c:pt>
                <c:pt idx="7">
                  <c:v>40</c:v>
                </c:pt>
                <c:pt idx="8">
                  <c:v>23</c:v>
                </c:pt>
                <c:pt idx="9">
                  <c:v>31</c:v>
                </c:pt>
                <c:pt idx="10">
                  <c:v>39</c:v>
                </c:pt>
              </c:numCache>
            </c:numRef>
          </c:val>
        </c:ser>
        <c:dLbls>
          <c:showLegendKey val="0"/>
          <c:showVal val="0"/>
          <c:showCatName val="0"/>
          <c:showSerName val="0"/>
          <c:showPercent val="0"/>
          <c:showBubbleSize val="0"/>
        </c:dLbls>
        <c:gapWidth val="75"/>
        <c:overlap val="100"/>
        <c:axId val="327016232"/>
        <c:axId val="327013880"/>
      </c:barChart>
      <c:catAx>
        <c:axId val="327016232"/>
        <c:scaling>
          <c:orientation val="minMax"/>
        </c:scaling>
        <c:delete val="0"/>
        <c:axPos val="b"/>
        <c:numFmt formatCode="General" sourceLinked="1"/>
        <c:majorTickMark val="none"/>
        <c:minorTickMark val="none"/>
        <c:tickLblPos val="nextTo"/>
        <c:crossAx val="327013880"/>
        <c:crosses val="autoZero"/>
        <c:auto val="1"/>
        <c:lblAlgn val="ctr"/>
        <c:lblOffset val="100"/>
        <c:noMultiLvlLbl val="0"/>
      </c:catAx>
      <c:valAx>
        <c:axId val="327013880"/>
        <c:scaling>
          <c:orientation val="minMax"/>
        </c:scaling>
        <c:delete val="0"/>
        <c:axPos val="l"/>
        <c:majorGridlines/>
        <c:numFmt formatCode="General" sourceLinked="1"/>
        <c:majorTickMark val="none"/>
        <c:minorTickMark val="none"/>
        <c:tickLblPos val="nextTo"/>
        <c:spPr>
          <a:ln w="9525">
            <a:noFill/>
          </a:ln>
        </c:spPr>
        <c:crossAx val="327016232"/>
        <c:crosses val="autoZero"/>
        <c:crossBetween val="between"/>
      </c:valAx>
    </c:plotArea>
    <c:legend>
      <c:legendPos val="b"/>
      <c:overlay val="0"/>
    </c:legend>
    <c:plotVisOnly val="1"/>
    <c:dispBlanksAs val="gap"/>
    <c:showDLblsOverMax val="0"/>
  </c:chart>
  <c:printSettings>
    <c:headerFooter/>
    <c:pageMargins b="0.75000000000001377" l="0.70000000000000062" r="0.70000000000000062" t="0.75000000000001377" header="0.30000000000000032" footer="0.30000000000000032"/>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Kapellenberg</a:t>
            </a:r>
          </a:p>
        </c:rich>
      </c:tx>
      <c:overlay val="0"/>
    </c:title>
    <c:autoTitleDeleted val="0"/>
    <c:plotArea>
      <c:layout/>
      <c:barChart>
        <c:barDir val="col"/>
        <c:grouping val="stacked"/>
        <c:varyColors val="0"/>
        <c:ser>
          <c:idx val="11"/>
          <c:order val="0"/>
          <c:tx>
            <c:strRef>
              <c:f>'Letztze 11 Jahren'!$B$21</c:f>
              <c:strCache>
                <c:ptCount val="1"/>
                <c:pt idx="0">
                  <c:v>Kapellenberg</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Jahren'!$C$21:$M$21</c:f>
              <c:numCache>
                <c:formatCode>General</c:formatCode>
                <c:ptCount val="11"/>
                <c:pt idx="0">
                  <c:v>35</c:v>
                </c:pt>
                <c:pt idx="1">
                  <c:v>8</c:v>
                </c:pt>
                <c:pt idx="2">
                  <c:v>44</c:v>
                </c:pt>
                <c:pt idx="3">
                  <c:v>55</c:v>
                </c:pt>
                <c:pt idx="4">
                  <c:v>51</c:v>
                </c:pt>
                <c:pt idx="5">
                  <c:v>41</c:v>
                </c:pt>
                <c:pt idx="6">
                  <c:v>36</c:v>
                </c:pt>
                <c:pt idx="7">
                  <c:v>38</c:v>
                </c:pt>
                <c:pt idx="8">
                  <c:v>24</c:v>
                </c:pt>
                <c:pt idx="9">
                  <c:v>35</c:v>
                </c:pt>
                <c:pt idx="10">
                  <c:v>59</c:v>
                </c:pt>
              </c:numCache>
            </c:numRef>
          </c:val>
        </c:ser>
        <c:dLbls>
          <c:showLegendKey val="0"/>
          <c:showVal val="0"/>
          <c:showCatName val="0"/>
          <c:showSerName val="0"/>
          <c:showPercent val="0"/>
          <c:showBubbleSize val="0"/>
        </c:dLbls>
        <c:gapWidth val="75"/>
        <c:overlap val="100"/>
        <c:axId val="327016624"/>
        <c:axId val="327018976"/>
      </c:barChart>
      <c:catAx>
        <c:axId val="327016624"/>
        <c:scaling>
          <c:orientation val="minMax"/>
        </c:scaling>
        <c:delete val="0"/>
        <c:axPos val="b"/>
        <c:numFmt formatCode="General" sourceLinked="1"/>
        <c:majorTickMark val="none"/>
        <c:minorTickMark val="none"/>
        <c:tickLblPos val="nextTo"/>
        <c:crossAx val="327018976"/>
        <c:crosses val="autoZero"/>
        <c:auto val="1"/>
        <c:lblAlgn val="ctr"/>
        <c:lblOffset val="100"/>
        <c:noMultiLvlLbl val="0"/>
      </c:catAx>
      <c:valAx>
        <c:axId val="327018976"/>
        <c:scaling>
          <c:orientation val="minMax"/>
        </c:scaling>
        <c:delete val="0"/>
        <c:axPos val="l"/>
        <c:majorGridlines/>
        <c:numFmt formatCode="General" sourceLinked="1"/>
        <c:majorTickMark val="none"/>
        <c:minorTickMark val="none"/>
        <c:tickLblPos val="nextTo"/>
        <c:spPr>
          <a:ln w="9525">
            <a:noFill/>
          </a:ln>
        </c:spPr>
        <c:crossAx val="327016624"/>
        <c:crosses val="autoZero"/>
        <c:crossBetween val="between"/>
      </c:valAx>
    </c:plotArea>
    <c:legend>
      <c:legendPos val="b"/>
      <c:overlay val="0"/>
    </c:legend>
    <c:plotVisOnly val="1"/>
    <c:dispBlanksAs val="gap"/>
    <c:showDLblsOverMax val="0"/>
  </c:chart>
  <c:printSettings>
    <c:headerFooter/>
    <c:pageMargins b="0.75000000000001399" l="0.70000000000000062" r="0.70000000000000062" t="0.75000000000001399" header="0.30000000000000032" footer="0.30000000000000032"/>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Königshöhle</a:t>
            </a:r>
          </a:p>
        </c:rich>
      </c:tx>
      <c:overlay val="0"/>
    </c:title>
    <c:autoTitleDeleted val="0"/>
    <c:plotArea>
      <c:layout/>
      <c:barChart>
        <c:barDir val="col"/>
        <c:grouping val="stacked"/>
        <c:varyColors val="0"/>
        <c:ser>
          <c:idx val="11"/>
          <c:order val="0"/>
          <c:tx>
            <c:strRef>
              <c:f>'Letztze 11 Jahren'!$B$22</c:f>
              <c:strCache>
                <c:ptCount val="1"/>
                <c:pt idx="0">
                  <c:v>Königshöhle</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Jahren'!$C$22:$M$22</c:f>
              <c:numCache>
                <c:formatCode>General</c:formatCode>
                <c:ptCount val="11"/>
                <c:pt idx="0">
                  <c:v>35</c:v>
                </c:pt>
                <c:pt idx="1">
                  <c:v>41</c:v>
                </c:pt>
                <c:pt idx="2">
                  <c:v>31</c:v>
                </c:pt>
                <c:pt idx="3">
                  <c:v>47</c:v>
                </c:pt>
                <c:pt idx="4">
                  <c:v>51</c:v>
                </c:pt>
                <c:pt idx="5">
                  <c:v>41</c:v>
                </c:pt>
                <c:pt idx="6">
                  <c:v>44</c:v>
                </c:pt>
                <c:pt idx="7">
                  <c:v>32</c:v>
                </c:pt>
                <c:pt idx="8">
                  <c:v>22</c:v>
                </c:pt>
                <c:pt idx="9">
                  <c:v>46</c:v>
                </c:pt>
                <c:pt idx="10">
                  <c:v>31</c:v>
                </c:pt>
              </c:numCache>
            </c:numRef>
          </c:val>
        </c:ser>
        <c:dLbls>
          <c:showLegendKey val="0"/>
          <c:showVal val="0"/>
          <c:showCatName val="0"/>
          <c:showSerName val="0"/>
          <c:showPercent val="0"/>
          <c:showBubbleSize val="0"/>
        </c:dLbls>
        <c:gapWidth val="75"/>
        <c:overlap val="100"/>
        <c:axId val="327019368"/>
        <c:axId val="327021328"/>
      </c:barChart>
      <c:catAx>
        <c:axId val="327019368"/>
        <c:scaling>
          <c:orientation val="minMax"/>
        </c:scaling>
        <c:delete val="0"/>
        <c:axPos val="b"/>
        <c:numFmt formatCode="General" sourceLinked="1"/>
        <c:majorTickMark val="none"/>
        <c:minorTickMark val="none"/>
        <c:tickLblPos val="nextTo"/>
        <c:crossAx val="327021328"/>
        <c:crosses val="autoZero"/>
        <c:auto val="1"/>
        <c:lblAlgn val="ctr"/>
        <c:lblOffset val="100"/>
        <c:noMultiLvlLbl val="0"/>
      </c:catAx>
      <c:valAx>
        <c:axId val="327021328"/>
        <c:scaling>
          <c:orientation val="minMax"/>
        </c:scaling>
        <c:delete val="0"/>
        <c:axPos val="l"/>
        <c:majorGridlines/>
        <c:numFmt formatCode="General" sourceLinked="1"/>
        <c:majorTickMark val="none"/>
        <c:minorTickMark val="none"/>
        <c:tickLblPos val="nextTo"/>
        <c:spPr>
          <a:ln w="9525">
            <a:noFill/>
          </a:ln>
        </c:spPr>
        <c:crossAx val="327019368"/>
        <c:crosses val="autoZero"/>
        <c:crossBetween val="between"/>
      </c:valAx>
    </c:plotArea>
    <c:legend>
      <c:legendPos val="b"/>
      <c:overlay val="0"/>
    </c:legend>
    <c:plotVisOnly val="1"/>
    <c:dispBlanksAs val="gap"/>
    <c:showDLblsOverMax val="0"/>
  </c:chart>
  <c:printSettings>
    <c:headerFooter/>
    <c:pageMargins b="0.75000000000001377" l="0.70000000000000062" r="0.70000000000000062" t="0.75000000000001377"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Holtkämper</a:t>
            </a:r>
            <a:r>
              <a:rPr lang="nl-NL" sz="1400" baseline="0"/>
              <a:t> See + Hof + Tor</a:t>
            </a:r>
            <a:endParaRPr lang="nl-NL" sz="1400"/>
          </a:p>
        </c:rich>
      </c:tx>
      <c:overlay val="0"/>
    </c:title>
    <c:autoTitleDeleted val="0"/>
    <c:plotArea>
      <c:layout/>
      <c:barChart>
        <c:barDir val="col"/>
        <c:grouping val="stacked"/>
        <c:varyColors val="0"/>
        <c:ser>
          <c:idx val="0"/>
          <c:order val="0"/>
          <c:tx>
            <c:strRef>
              <c:f>'Welpenübersicht 1986-2009'!$B$7</c:f>
              <c:strCache>
                <c:ptCount val="1"/>
                <c:pt idx="0">
                  <c:v>Holtkämper See * *</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1986-2009'!$D$7:$Z$7</c:f>
              <c:numCache>
                <c:formatCode>General</c:formatCode>
                <c:ptCount val="23"/>
                <c:pt idx="0">
                  <c:v>47</c:v>
                </c:pt>
                <c:pt idx="1">
                  <c:v>60</c:v>
                </c:pt>
                <c:pt idx="2">
                  <c:v>72</c:v>
                </c:pt>
                <c:pt idx="3">
                  <c:v>83</c:v>
                </c:pt>
                <c:pt idx="4">
                  <c:v>55</c:v>
                </c:pt>
                <c:pt idx="5">
                  <c:v>119</c:v>
                </c:pt>
                <c:pt idx="6">
                  <c:v>64</c:v>
                </c:pt>
                <c:pt idx="7">
                  <c:v>53</c:v>
                </c:pt>
                <c:pt idx="8">
                  <c:v>78</c:v>
                </c:pt>
                <c:pt idx="9">
                  <c:v>58</c:v>
                </c:pt>
                <c:pt idx="10">
                  <c:v>62</c:v>
                </c:pt>
                <c:pt idx="11">
                  <c:v>84</c:v>
                </c:pt>
                <c:pt idx="12">
                  <c:v>82</c:v>
                </c:pt>
                <c:pt idx="13">
                  <c:v>64</c:v>
                </c:pt>
                <c:pt idx="14">
                  <c:v>62</c:v>
                </c:pt>
                <c:pt idx="15">
                  <c:v>53</c:v>
                </c:pt>
                <c:pt idx="16">
                  <c:v>54</c:v>
                </c:pt>
                <c:pt idx="17">
                  <c:v>39</c:v>
                </c:pt>
                <c:pt idx="18">
                  <c:v>56</c:v>
                </c:pt>
                <c:pt idx="19">
                  <c:v>34</c:v>
                </c:pt>
                <c:pt idx="20">
                  <c:v>62</c:v>
                </c:pt>
                <c:pt idx="21">
                  <c:v>45</c:v>
                </c:pt>
                <c:pt idx="22">
                  <c:v>52</c:v>
                </c:pt>
              </c:numCache>
            </c:numRef>
          </c:val>
        </c:ser>
        <c:ser>
          <c:idx val="1"/>
          <c:order val="1"/>
          <c:tx>
            <c:strRef>
              <c:f>'Welpenübersicht 1986-2009'!$B$109</c:f>
              <c:strCache>
                <c:ptCount val="1"/>
                <c:pt idx="0">
                  <c:v>Holtkämper Hof</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1986-2009'!$D$109:$Z$109</c:f>
              <c:numCache>
                <c:formatCode>General</c:formatCode>
                <c:ptCount val="23"/>
                <c:pt idx="14">
                  <c:v>3</c:v>
                </c:pt>
                <c:pt idx="15">
                  <c:v>28</c:v>
                </c:pt>
                <c:pt idx="16">
                  <c:v>35</c:v>
                </c:pt>
                <c:pt idx="17">
                  <c:v>12</c:v>
                </c:pt>
                <c:pt idx="18">
                  <c:v>48</c:v>
                </c:pt>
                <c:pt idx="19">
                  <c:v>40</c:v>
                </c:pt>
                <c:pt idx="20">
                  <c:v>52</c:v>
                </c:pt>
                <c:pt idx="21">
                  <c:v>36</c:v>
                </c:pt>
                <c:pt idx="22">
                  <c:v>36</c:v>
                </c:pt>
              </c:numCache>
            </c:numRef>
          </c:val>
        </c:ser>
        <c:ser>
          <c:idx val="2"/>
          <c:order val="2"/>
          <c:tx>
            <c:strRef>
              <c:f>'Welpenübersicht 1986-2009'!$B$110</c:f>
              <c:strCache>
                <c:ptCount val="1"/>
                <c:pt idx="0">
                  <c:v>Holtkämper Tor</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1986-2009'!$D$110:$Z$110</c:f>
              <c:numCache>
                <c:formatCode>General</c:formatCode>
                <c:ptCount val="23"/>
                <c:pt idx="20">
                  <c:v>30</c:v>
                </c:pt>
                <c:pt idx="21">
                  <c:v>38</c:v>
                </c:pt>
                <c:pt idx="22">
                  <c:v>29</c:v>
                </c:pt>
              </c:numCache>
            </c:numRef>
          </c:val>
        </c:ser>
        <c:dLbls>
          <c:showLegendKey val="0"/>
          <c:showVal val="0"/>
          <c:showCatName val="0"/>
          <c:showSerName val="0"/>
          <c:showPercent val="0"/>
          <c:showBubbleSize val="0"/>
        </c:dLbls>
        <c:gapWidth val="150"/>
        <c:overlap val="100"/>
        <c:axId val="272506848"/>
        <c:axId val="272507240"/>
      </c:barChart>
      <c:catAx>
        <c:axId val="272506848"/>
        <c:scaling>
          <c:orientation val="minMax"/>
        </c:scaling>
        <c:delete val="0"/>
        <c:axPos val="b"/>
        <c:numFmt formatCode="General" sourceLinked="0"/>
        <c:majorTickMark val="none"/>
        <c:minorTickMark val="none"/>
        <c:tickLblPos val="nextTo"/>
        <c:crossAx val="272507240"/>
        <c:crosses val="autoZero"/>
        <c:auto val="1"/>
        <c:lblAlgn val="ctr"/>
        <c:lblOffset val="100"/>
        <c:noMultiLvlLbl val="0"/>
      </c:catAx>
      <c:valAx>
        <c:axId val="272507240"/>
        <c:scaling>
          <c:orientation val="minMax"/>
        </c:scaling>
        <c:delete val="0"/>
        <c:axPos val="l"/>
        <c:majorGridlines/>
        <c:numFmt formatCode="General" sourceLinked="1"/>
        <c:majorTickMark val="none"/>
        <c:minorTickMark val="none"/>
        <c:tickLblPos val="nextTo"/>
        <c:spPr>
          <a:ln w="9525">
            <a:noFill/>
          </a:ln>
        </c:spPr>
        <c:crossAx val="272506848"/>
        <c:crosses val="autoZero"/>
        <c:crossBetween val="between"/>
      </c:valAx>
    </c:plotArea>
    <c:legend>
      <c:legendPos val="b"/>
      <c:overlay val="0"/>
    </c:legend>
    <c:plotVisOnly val="1"/>
    <c:dispBlanksAs val="gap"/>
    <c:showDLblsOverMax val="0"/>
  </c:chart>
  <c:printSettings>
    <c:headerFooter/>
    <c:pageMargins b="0.75000000000001255" l="0.70000000000000062" r="0.70000000000000062" t="0.75000000000001255" header="0.30000000000000032" footer="0.30000000000000032"/>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Noort</a:t>
            </a:r>
          </a:p>
        </c:rich>
      </c:tx>
      <c:overlay val="0"/>
    </c:title>
    <c:autoTitleDeleted val="0"/>
    <c:plotArea>
      <c:layout/>
      <c:barChart>
        <c:barDir val="col"/>
        <c:grouping val="stacked"/>
        <c:varyColors val="0"/>
        <c:ser>
          <c:idx val="11"/>
          <c:order val="0"/>
          <c:tx>
            <c:strRef>
              <c:f>'Letztze 11 Jahren'!$B$23</c:f>
              <c:strCache>
                <c:ptCount val="1"/>
                <c:pt idx="0">
                  <c:v>Noort</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Jahren'!$C$23:$M$23</c:f>
              <c:numCache>
                <c:formatCode>General</c:formatCode>
                <c:ptCount val="11"/>
                <c:pt idx="0">
                  <c:v>31</c:v>
                </c:pt>
                <c:pt idx="1">
                  <c:v>40</c:v>
                </c:pt>
                <c:pt idx="2">
                  <c:v>26</c:v>
                </c:pt>
                <c:pt idx="3">
                  <c:v>21</c:v>
                </c:pt>
                <c:pt idx="4">
                  <c:v>68</c:v>
                </c:pt>
                <c:pt idx="5">
                  <c:v>24</c:v>
                </c:pt>
                <c:pt idx="6">
                  <c:v>48</c:v>
                </c:pt>
                <c:pt idx="7">
                  <c:v>71</c:v>
                </c:pt>
                <c:pt idx="8">
                  <c:v>28</c:v>
                </c:pt>
                <c:pt idx="9">
                  <c:v>41</c:v>
                </c:pt>
                <c:pt idx="10">
                  <c:v>13</c:v>
                </c:pt>
              </c:numCache>
            </c:numRef>
          </c:val>
        </c:ser>
        <c:dLbls>
          <c:showLegendKey val="0"/>
          <c:showVal val="0"/>
          <c:showCatName val="0"/>
          <c:showSerName val="0"/>
          <c:showPercent val="0"/>
          <c:showBubbleSize val="0"/>
        </c:dLbls>
        <c:gapWidth val="75"/>
        <c:overlap val="100"/>
        <c:axId val="327020936"/>
        <c:axId val="327017016"/>
      </c:barChart>
      <c:catAx>
        <c:axId val="327020936"/>
        <c:scaling>
          <c:orientation val="minMax"/>
        </c:scaling>
        <c:delete val="0"/>
        <c:axPos val="b"/>
        <c:numFmt formatCode="General" sourceLinked="1"/>
        <c:majorTickMark val="none"/>
        <c:minorTickMark val="none"/>
        <c:tickLblPos val="nextTo"/>
        <c:crossAx val="327017016"/>
        <c:crosses val="autoZero"/>
        <c:auto val="1"/>
        <c:lblAlgn val="ctr"/>
        <c:lblOffset val="100"/>
        <c:noMultiLvlLbl val="0"/>
      </c:catAx>
      <c:valAx>
        <c:axId val="327017016"/>
        <c:scaling>
          <c:orientation val="minMax"/>
        </c:scaling>
        <c:delete val="0"/>
        <c:axPos val="l"/>
        <c:majorGridlines/>
        <c:numFmt formatCode="General" sourceLinked="1"/>
        <c:majorTickMark val="none"/>
        <c:minorTickMark val="none"/>
        <c:tickLblPos val="nextTo"/>
        <c:spPr>
          <a:ln w="9525">
            <a:noFill/>
          </a:ln>
        </c:spPr>
        <c:crossAx val="327020936"/>
        <c:crosses val="autoZero"/>
        <c:crossBetween val="between"/>
      </c:valAx>
    </c:plotArea>
    <c:legend>
      <c:legendPos val="b"/>
      <c:overlay val="0"/>
    </c:legend>
    <c:plotVisOnly val="1"/>
    <c:dispBlanksAs val="gap"/>
    <c:showDLblsOverMax val="0"/>
  </c:chart>
  <c:printSettings>
    <c:headerFooter/>
    <c:pageMargins b="0.75000000000001354" l="0.70000000000000062" r="0.70000000000000062" t="0.75000000000001354" header="0.30000000000000032" footer="0.30000000000000032"/>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St.-Michaels-Berg</a:t>
            </a:r>
          </a:p>
        </c:rich>
      </c:tx>
      <c:overlay val="0"/>
    </c:title>
    <c:autoTitleDeleted val="0"/>
    <c:plotArea>
      <c:layout/>
      <c:barChart>
        <c:barDir val="col"/>
        <c:grouping val="stacked"/>
        <c:varyColors val="0"/>
        <c:ser>
          <c:idx val="11"/>
          <c:order val="0"/>
          <c:tx>
            <c:strRef>
              <c:f>'Letztze 11 Jahren'!$B$24</c:f>
              <c:strCache>
                <c:ptCount val="1"/>
                <c:pt idx="0">
                  <c:v>St.-Michaels-Berg</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Jahren'!$C$24:$M$24</c:f>
              <c:numCache>
                <c:formatCode>General</c:formatCode>
                <c:ptCount val="11"/>
                <c:pt idx="0">
                  <c:v>17</c:v>
                </c:pt>
                <c:pt idx="1">
                  <c:v>27</c:v>
                </c:pt>
                <c:pt idx="2">
                  <c:v>28</c:v>
                </c:pt>
                <c:pt idx="3">
                  <c:v>29</c:v>
                </c:pt>
                <c:pt idx="4">
                  <c:v>24</c:v>
                </c:pt>
                <c:pt idx="5">
                  <c:v>64</c:v>
                </c:pt>
                <c:pt idx="6">
                  <c:v>55</c:v>
                </c:pt>
                <c:pt idx="7">
                  <c:v>64</c:v>
                </c:pt>
                <c:pt idx="8">
                  <c:v>42</c:v>
                </c:pt>
                <c:pt idx="9">
                  <c:v>38</c:v>
                </c:pt>
                <c:pt idx="10">
                  <c:v>18</c:v>
                </c:pt>
              </c:numCache>
            </c:numRef>
          </c:val>
        </c:ser>
        <c:dLbls>
          <c:showLegendKey val="0"/>
          <c:showVal val="0"/>
          <c:showCatName val="0"/>
          <c:showSerName val="0"/>
          <c:showPercent val="0"/>
          <c:showBubbleSize val="0"/>
        </c:dLbls>
        <c:gapWidth val="75"/>
        <c:overlap val="100"/>
        <c:axId val="327019760"/>
        <c:axId val="327021720"/>
      </c:barChart>
      <c:catAx>
        <c:axId val="327019760"/>
        <c:scaling>
          <c:orientation val="minMax"/>
        </c:scaling>
        <c:delete val="0"/>
        <c:axPos val="b"/>
        <c:numFmt formatCode="General" sourceLinked="1"/>
        <c:majorTickMark val="none"/>
        <c:minorTickMark val="none"/>
        <c:tickLblPos val="nextTo"/>
        <c:crossAx val="327021720"/>
        <c:crosses val="autoZero"/>
        <c:auto val="1"/>
        <c:lblAlgn val="ctr"/>
        <c:lblOffset val="100"/>
        <c:noMultiLvlLbl val="0"/>
      </c:catAx>
      <c:valAx>
        <c:axId val="327021720"/>
        <c:scaling>
          <c:orientation val="minMax"/>
        </c:scaling>
        <c:delete val="0"/>
        <c:axPos val="l"/>
        <c:majorGridlines/>
        <c:numFmt formatCode="General" sourceLinked="1"/>
        <c:majorTickMark val="none"/>
        <c:minorTickMark val="none"/>
        <c:tickLblPos val="nextTo"/>
        <c:spPr>
          <a:ln w="9525">
            <a:noFill/>
          </a:ln>
        </c:spPr>
        <c:crossAx val="327019760"/>
        <c:crosses val="autoZero"/>
        <c:crossBetween val="between"/>
      </c:valAx>
    </c:plotArea>
    <c:legend>
      <c:legendPos val="b"/>
      <c:overlay val="0"/>
    </c:legend>
    <c:plotVisOnly val="1"/>
    <c:dispBlanksAs val="gap"/>
    <c:showDLblsOverMax val="0"/>
  </c:chart>
  <c:printSettings>
    <c:headerFooter/>
    <c:pageMargins b="0.75000000000001377" l="0.70000000000000062" r="0.70000000000000062" t="0.75000000000001377" header="0.30000000000000032" footer="0.30000000000000032"/>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Gräfental</a:t>
            </a:r>
          </a:p>
        </c:rich>
      </c:tx>
      <c:overlay val="0"/>
    </c:title>
    <c:autoTitleDeleted val="0"/>
    <c:plotArea>
      <c:layout/>
      <c:barChart>
        <c:barDir val="col"/>
        <c:grouping val="stacked"/>
        <c:varyColors val="0"/>
        <c:ser>
          <c:idx val="11"/>
          <c:order val="0"/>
          <c:tx>
            <c:strRef>
              <c:f>'Letztze 11 Jahren'!$B$25</c:f>
              <c:strCache>
                <c:ptCount val="1"/>
                <c:pt idx="0">
                  <c:v>Gräfental</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Jahren'!$C$25:$M$25</c:f>
              <c:numCache>
                <c:formatCode>General</c:formatCode>
                <c:ptCount val="11"/>
                <c:pt idx="0">
                  <c:v>53</c:v>
                </c:pt>
                <c:pt idx="1">
                  <c:v>41</c:v>
                </c:pt>
                <c:pt idx="2">
                  <c:v>59</c:v>
                </c:pt>
                <c:pt idx="3">
                  <c:v>53</c:v>
                </c:pt>
                <c:pt idx="4">
                  <c:v>37</c:v>
                </c:pt>
                <c:pt idx="5">
                  <c:v>39</c:v>
                </c:pt>
                <c:pt idx="6">
                  <c:v>71</c:v>
                </c:pt>
                <c:pt idx="7">
                  <c:v>24</c:v>
                </c:pt>
                <c:pt idx="8">
                  <c:v>12</c:v>
                </c:pt>
                <c:pt idx="9">
                  <c:v>5</c:v>
                </c:pt>
                <c:pt idx="10">
                  <c:v>6</c:v>
                </c:pt>
              </c:numCache>
            </c:numRef>
          </c:val>
        </c:ser>
        <c:dLbls>
          <c:showLegendKey val="0"/>
          <c:showVal val="0"/>
          <c:showCatName val="0"/>
          <c:showSerName val="0"/>
          <c:showPercent val="0"/>
          <c:showBubbleSize val="0"/>
        </c:dLbls>
        <c:gapWidth val="75"/>
        <c:overlap val="100"/>
        <c:axId val="327024072"/>
        <c:axId val="327011920"/>
      </c:barChart>
      <c:catAx>
        <c:axId val="327024072"/>
        <c:scaling>
          <c:orientation val="minMax"/>
        </c:scaling>
        <c:delete val="0"/>
        <c:axPos val="b"/>
        <c:numFmt formatCode="General" sourceLinked="1"/>
        <c:majorTickMark val="none"/>
        <c:minorTickMark val="none"/>
        <c:tickLblPos val="nextTo"/>
        <c:crossAx val="327011920"/>
        <c:crosses val="autoZero"/>
        <c:auto val="1"/>
        <c:lblAlgn val="ctr"/>
        <c:lblOffset val="100"/>
        <c:noMultiLvlLbl val="0"/>
      </c:catAx>
      <c:valAx>
        <c:axId val="327011920"/>
        <c:scaling>
          <c:orientation val="minMax"/>
        </c:scaling>
        <c:delete val="0"/>
        <c:axPos val="l"/>
        <c:majorGridlines/>
        <c:numFmt formatCode="General" sourceLinked="1"/>
        <c:majorTickMark val="none"/>
        <c:minorTickMark val="none"/>
        <c:tickLblPos val="nextTo"/>
        <c:spPr>
          <a:ln w="9525">
            <a:noFill/>
          </a:ln>
        </c:spPr>
        <c:crossAx val="327024072"/>
        <c:crosses val="autoZero"/>
        <c:crossBetween val="between"/>
      </c:valAx>
    </c:plotArea>
    <c:legend>
      <c:legendPos val="b"/>
      <c:overlay val="0"/>
    </c:legend>
    <c:plotVisOnly val="1"/>
    <c:dispBlanksAs val="gap"/>
    <c:showDLblsOverMax val="0"/>
  </c:chart>
  <c:printSettings>
    <c:headerFooter/>
    <c:pageMargins b="0.75000000000001377" l="0.70000000000000062" r="0.70000000000000062" t="0.75000000000001377" header="0.30000000000000032" footer="0.30000000000000032"/>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Lentulo</a:t>
            </a:r>
          </a:p>
        </c:rich>
      </c:tx>
      <c:overlay val="0"/>
    </c:title>
    <c:autoTitleDeleted val="0"/>
    <c:plotArea>
      <c:layout/>
      <c:barChart>
        <c:barDir val="col"/>
        <c:grouping val="stacked"/>
        <c:varyColors val="0"/>
        <c:ser>
          <c:idx val="11"/>
          <c:order val="0"/>
          <c:tx>
            <c:strRef>
              <c:f>'Letztze 11 Jahren'!$B$26</c:f>
              <c:strCache>
                <c:ptCount val="1"/>
                <c:pt idx="0">
                  <c:v>Lentulo</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Jahren'!$C$26:$M$26</c:f>
              <c:numCache>
                <c:formatCode>General</c:formatCode>
                <c:ptCount val="11"/>
                <c:pt idx="0">
                  <c:v>9</c:v>
                </c:pt>
                <c:pt idx="1">
                  <c:v>21</c:v>
                </c:pt>
                <c:pt idx="2">
                  <c:v>30</c:v>
                </c:pt>
                <c:pt idx="3">
                  <c:v>47</c:v>
                </c:pt>
                <c:pt idx="4">
                  <c:v>40</c:v>
                </c:pt>
                <c:pt idx="5">
                  <c:v>42</c:v>
                </c:pt>
                <c:pt idx="6">
                  <c:v>39</c:v>
                </c:pt>
                <c:pt idx="7">
                  <c:v>49</c:v>
                </c:pt>
                <c:pt idx="8">
                  <c:v>57</c:v>
                </c:pt>
                <c:pt idx="9">
                  <c:v>30</c:v>
                </c:pt>
                <c:pt idx="10">
                  <c:v>34</c:v>
                </c:pt>
              </c:numCache>
            </c:numRef>
          </c:val>
        </c:ser>
        <c:dLbls>
          <c:showLegendKey val="0"/>
          <c:showVal val="0"/>
          <c:showCatName val="0"/>
          <c:showSerName val="0"/>
          <c:showPercent val="0"/>
          <c:showBubbleSize val="0"/>
        </c:dLbls>
        <c:gapWidth val="75"/>
        <c:overlap val="100"/>
        <c:axId val="327013488"/>
        <c:axId val="327026424"/>
      </c:barChart>
      <c:catAx>
        <c:axId val="327013488"/>
        <c:scaling>
          <c:orientation val="minMax"/>
        </c:scaling>
        <c:delete val="0"/>
        <c:axPos val="b"/>
        <c:numFmt formatCode="General" sourceLinked="1"/>
        <c:majorTickMark val="none"/>
        <c:minorTickMark val="none"/>
        <c:tickLblPos val="nextTo"/>
        <c:crossAx val="327026424"/>
        <c:crosses val="autoZero"/>
        <c:auto val="1"/>
        <c:lblAlgn val="ctr"/>
        <c:lblOffset val="100"/>
        <c:noMultiLvlLbl val="0"/>
      </c:catAx>
      <c:valAx>
        <c:axId val="327026424"/>
        <c:scaling>
          <c:orientation val="minMax"/>
        </c:scaling>
        <c:delete val="0"/>
        <c:axPos val="l"/>
        <c:majorGridlines/>
        <c:numFmt formatCode="General" sourceLinked="1"/>
        <c:majorTickMark val="none"/>
        <c:minorTickMark val="none"/>
        <c:tickLblPos val="nextTo"/>
        <c:spPr>
          <a:ln w="9525">
            <a:noFill/>
          </a:ln>
        </c:spPr>
        <c:crossAx val="327013488"/>
        <c:crosses val="autoZero"/>
        <c:crossBetween val="between"/>
      </c:valAx>
    </c:plotArea>
    <c:legend>
      <c:legendPos val="b"/>
      <c:overlay val="0"/>
    </c:legend>
    <c:plotVisOnly val="1"/>
    <c:dispBlanksAs val="gap"/>
    <c:showDLblsOverMax val="0"/>
  </c:chart>
  <c:printSettings>
    <c:headerFooter/>
    <c:pageMargins b="0.75000000000001399" l="0.70000000000000062" r="0.70000000000000062" t="0.75000000000001399" header="0.30000000000000032" footer="0.30000000000000032"/>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Schiffslache</a:t>
            </a:r>
          </a:p>
        </c:rich>
      </c:tx>
      <c:overlay val="0"/>
    </c:title>
    <c:autoTitleDeleted val="0"/>
    <c:plotArea>
      <c:layout/>
      <c:barChart>
        <c:barDir val="col"/>
        <c:grouping val="stacked"/>
        <c:varyColors val="0"/>
        <c:ser>
          <c:idx val="11"/>
          <c:order val="0"/>
          <c:tx>
            <c:strRef>
              <c:f>'Letztze 11 Jahren'!$B$27</c:f>
              <c:strCache>
                <c:ptCount val="1"/>
                <c:pt idx="0">
                  <c:v>Schiffslache</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Jahren'!$C$27:$M$27</c:f>
              <c:numCache>
                <c:formatCode>General</c:formatCode>
                <c:ptCount val="11"/>
                <c:pt idx="0">
                  <c:v>21</c:v>
                </c:pt>
                <c:pt idx="1">
                  <c:v>47</c:v>
                </c:pt>
                <c:pt idx="2">
                  <c:v>29</c:v>
                </c:pt>
                <c:pt idx="3">
                  <c:v>26</c:v>
                </c:pt>
                <c:pt idx="4">
                  <c:v>44</c:v>
                </c:pt>
                <c:pt idx="5">
                  <c:v>23</c:v>
                </c:pt>
                <c:pt idx="6">
                  <c:v>37</c:v>
                </c:pt>
                <c:pt idx="7">
                  <c:v>35</c:v>
                </c:pt>
                <c:pt idx="8">
                  <c:v>59</c:v>
                </c:pt>
                <c:pt idx="9">
                  <c:v>36</c:v>
                </c:pt>
                <c:pt idx="10">
                  <c:v>40</c:v>
                </c:pt>
              </c:numCache>
            </c:numRef>
          </c:val>
        </c:ser>
        <c:dLbls>
          <c:showLegendKey val="0"/>
          <c:showVal val="0"/>
          <c:showCatName val="0"/>
          <c:showSerName val="0"/>
          <c:showPercent val="0"/>
          <c:showBubbleSize val="0"/>
        </c:dLbls>
        <c:gapWidth val="75"/>
        <c:overlap val="100"/>
        <c:axId val="327027992"/>
        <c:axId val="327028384"/>
      </c:barChart>
      <c:catAx>
        <c:axId val="327027992"/>
        <c:scaling>
          <c:orientation val="minMax"/>
        </c:scaling>
        <c:delete val="0"/>
        <c:axPos val="b"/>
        <c:numFmt formatCode="General" sourceLinked="1"/>
        <c:majorTickMark val="none"/>
        <c:minorTickMark val="none"/>
        <c:tickLblPos val="nextTo"/>
        <c:crossAx val="327028384"/>
        <c:crosses val="autoZero"/>
        <c:auto val="1"/>
        <c:lblAlgn val="ctr"/>
        <c:lblOffset val="100"/>
        <c:noMultiLvlLbl val="0"/>
      </c:catAx>
      <c:valAx>
        <c:axId val="327028384"/>
        <c:scaling>
          <c:orientation val="minMax"/>
        </c:scaling>
        <c:delete val="0"/>
        <c:axPos val="l"/>
        <c:majorGridlines/>
        <c:numFmt formatCode="General" sourceLinked="1"/>
        <c:majorTickMark val="none"/>
        <c:minorTickMark val="none"/>
        <c:tickLblPos val="nextTo"/>
        <c:spPr>
          <a:ln w="9525">
            <a:noFill/>
          </a:ln>
        </c:spPr>
        <c:crossAx val="327027992"/>
        <c:crosses val="autoZero"/>
        <c:crossBetween val="between"/>
      </c:valAx>
    </c:plotArea>
    <c:legend>
      <c:legendPos val="b"/>
      <c:overlay val="0"/>
    </c:legend>
    <c:plotVisOnly val="1"/>
    <c:dispBlanksAs val="gap"/>
    <c:showDLblsOverMax val="0"/>
  </c:chart>
  <c:printSettings>
    <c:headerFooter/>
    <c:pageMargins b="0.75000000000001421" l="0.70000000000000062" r="0.70000000000000062" t="0.75000000000001421" header="0.30000000000000032" footer="0.30000000000000032"/>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Ostfriesischen Thingstätte  (+ Pendler)</a:t>
            </a:r>
          </a:p>
        </c:rich>
      </c:tx>
      <c:overlay val="0"/>
    </c:title>
    <c:autoTitleDeleted val="0"/>
    <c:plotArea>
      <c:layout/>
      <c:barChart>
        <c:barDir val="col"/>
        <c:grouping val="stacked"/>
        <c:varyColors val="0"/>
        <c:ser>
          <c:idx val="11"/>
          <c:order val="0"/>
          <c:tx>
            <c:strRef>
              <c:f>'Letztze 11 Jahren'!$B$28</c:f>
              <c:strCache>
                <c:ptCount val="1"/>
                <c:pt idx="0">
                  <c:v>Ostfries. Thingstätte (+ Pendler)</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Jahren'!$C$28:$M$28</c:f>
              <c:numCache>
                <c:formatCode>General</c:formatCode>
                <c:ptCount val="11"/>
                <c:pt idx="0">
                  <c:v>11</c:v>
                </c:pt>
                <c:pt idx="1">
                  <c:v>38</c:v>
                </c:pt>
                <c:pt idx="2">
                  <c:v>40</c:v>
                </c:pt>
                <c:pt idx="3">
                  <c:v>72</c:v>
                </c:pt>
                <c:pt idx="4">
                  <c:v>15</c:v>
                </c:pt>
                <c:pt idx="5">
                  <c:v>35</c:v>
                </c:pt>
                <c:pt idx="6">
                  <c:v>17</c:v>
                </c:pt>
                <c:pt idx="7">
                  <c:v>42</c:v>
                </c:pt>
                <c:pt idx="8">
                  <c:v>40</c:v>
                </c:pt>
                <c:pt idx="9">
                  <c:v>49</c:v>
                </c:pt>
                <c:pt idx="10">
                  <c:v>27</c:v>
                </c:pt>
              </c:numCache>
            </c:numRef>
          </c:val>
        </c:ser>
        <c:dLbls>
          <c:showLegendKey val="0"/>
          <c:showVal val="0"/>
          <c:showCatName val="0"/>
          <c:showSerName val="0"/>
          <c:showPercent val="0"/>
          <c:showBubbleSize val="0"/>
        </c:dLbls>
        <c:gapWidth val="75"/>
        <c:overlap val="100"/>
        <c:axId val="327026032"/>
        <c:axId val="327029952"/>
      </c:barChart>
      <c:catAx>
        <c:axId val="327026032"/>
        <c:scaling>
          <c:orientation val="minMax"/>
        </c:scaling>
        <c:delete val="0"/>
        <c:axPos val="b"/>
        <c:numFmt formatCode="General" sourceLinked="1"/>
        <c:majorTickMark val="none"/>
        <c:minorTickMark val="none"/>
        <c:tickLblPos val="nextTo"/>
        <c:crossAx val="327029952"/>
        <c:crosses val="autoZero"/>
        <c:auto val="1"/>
        <c:lblAlgn val="ctr"/>
        <c:lblOffset val="100"/>
        <c:noMultiLvlLbl val="0"/>
      </c:catAx>
      <c:valAx>
        <c:axId val="327029952"/>
        <c:scaling>
          <c:orientation val="minMax"/>
        </c:scaling>
        <c:delete val="0"/>
        <c:axPos val="l"/>
        <c:majorGridlines/>
        <c:numFmt formatCode="General" sourceLinked="1"/>
        <c:majorTickMark val="none"/>
        <c:minorTickMark val="none"/>
        <c:tickLblPos val="nextTo"/>
        <c:spPr>
          <a:ln w="9525">
            <a:noFill/>
          </a:ln>
        </c:spPr>
        <c:crossAx val="327026032"/>
        <c:crosses val="autoZero"/>
        <c:crossBetween val="between"/>
      </c:valAx>
    </c:plotArea>
    <c:legend>
      <c:legendPos val="b"/>
      <c:overlay val="0"/>
    </c:legend>
    <c:plotVisOnly val="1"/>
    <c:dispBlanksAs val="gap"/>
    <c:showDLblsOverMax val="0"/>
  </c:chart>
  <c:printSettings>
    <c:headerFooter/>
    <c:pageMargins b="0.75000000000001421" l="0.70000000000000062" r="0.70000000000000062" t="0.75000000000001421" header="0.30000000000000032" footer="0.30000000000000032"/>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Lärchenhain</a:t>
            </a:r>
          </a:p>
        </c:rich>
      </c:tx>
      <c:overlay val="0"/>
    </c:title>
    <c:autoTitleDeleted val="0"/>
    <c:plotArea>
      <c:layout/>
      <c:barChart>
        <c:barDir val="col"/>
        <c:grouping val="stacked"/>
        <c:varyColors val="0"/>
        <c:ser>
          <c:idx val="11"/>
          <c:order val="0"/>
          <c:tx>
            <c:strRef>
              <c:f>'Letztze 11 Jahren'!$B$29</c:f>
              <c:strCache>
                <c:ptCount val="1"/>
                <c:pt idx="0">
                  <c:v>Lärchenhain</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Jahren'!$C$29:$M$29</c:f>
              <c:numCache>
                <c:formatCode>General</c:formatCode>
                <c:ptCount val="11"/>
                <c:pt idx="0">
                  <c:v>61</c:v>
                </c:pt>
                <c:pt idx="1">
                  <c:v>34</c:v>
                </c:pt>
                <c:pt idx="2">
                  <c:v>29</c:v>
                </c:pt>
                <c:pt idx="3">
                  <c:v>37</c:v>
                </c:pt>
                <c:pt idx="4">
                  <c:v>36</c:v>
                </c:pt>
                <c:pt idx="5">
                  <c:v>30</c:v>
                </c:pt>
                <c:pt idx="6">
                  <c:v>40</c:v>
                </c:pt>
                <c:pt idx="7">
                  <c:v>24</c:v>
                </c:pt>
                <c:pt idx="8">
                  <c:v>32</c:v>
                </c:pt>
                <c:pt idx="9">
                  <c:v>48</c:v>
                </c:pt>
                <c:pt idx="10">
                  <c:v>13</c:v>
                </c:pt>
              </c:numCache>
            </c:numRef>
          </c:val>
        </c:ser>
        <c:dLbls>
          <c:showLegendKey val="0"/>
          <c:showVal val="0"/>
          <c:showCatName val="0"/>
          <c:showSerName val="0"/>
          <c:showPercent val="0"/>
          <c:showBubbleSize val="0"/>
        </c:dLbls>
        <c:gapWidth val="75"/>
        <c:overlap val="100"/>
        <c:axId val="327029560"/>
        <c:axId val="327024464"/>
      </c:barChart>
      <c:catAx>
        <c:axId val="327029560"/>
        <c:scaling>
          <c:orientation val="minMax"/>
        </c:scaling>
        <c:delete val="0"/>
        <c:axPos val="b"/>
        <c:numFmt formatCode="General" sourceLinked="1"/>
        <c:majorTickMark val="none"/>
        <c:minorTickMark val="none"/>
        <c:tickLblPos val="nextTo"/>
        <c:crossAx val="327024464"/>
        <c:crosses val="autoZero"/>
        <c:auto val="1"/>
        <c:lblAlgn val="ctr"/>
        <c:lblOffset val="100"/>
        <c:noMultiLvlLbl val="0"/>
      </c:catAx>
      <c:valAx>
        <c:axId val="327024464"/>
        <c:scaling>
          <c:orientation val="minMax"/>
        </c:scaling>
        <c:delete val="0"/>
        <c:axPos val="l"/>
        <c:majorGridlines/>
        <c:numFmt formatCode="General" sourceLinked="1"/>
        <c:majorTickMark val="none"/>
        <c:minorTickMark val="none"/>
        <c:tickLblPos val="nextTo"/>
        <c:spPr>
          <a:ln w="9525">
            <a:noFill/>
          </a:ln>
        </c:spPr>
        <c:crossAx val="327029560"/>
        <c:crosses val="autoZero"/>
        <c:crossBetween val="between"/>
      </c:valAx>
    </c:plotArea>
    <c:legend>
      <c:legendPos val="b"/>
      <c:overlay val="0"/>
    </c:legend>
    <c:plotVisOnly val="1"/>
    <c:dispBlanksAs val="gap"/>
    <c:showDLblsOverMax val="0"/>
  </c:chart>
  <c:printSettings>
    <c:headerFooter/>
    <c:pageMargins b="0.75000000000001377" l="0.70000000000000062" r="0.70000000000000062" t="0.75000000000001377" header="0.30000000000000032" footer="0.30000000000000032"/>
    <c:pageSetup/>
  </c:printSettings>
</c:chartSpace>
</file>

<file path=xl/charts/chart12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Geefacker</a:t>
            </a:r>
          </a:p>
        </c:rich>
      </c:tx>
      <c:overlay val="0"/>
    </c:title>
    <c:autoTitleDeleted val="0"/>
    <c:plotArea>
      <c:layout/>
      <c:barChart>
        <c:barDir val="col"/>
        <c:grouping val="stacked"/>
        <c:varyColors val="0"/>
        <c:ser>
          <c:idx val="11"/>
          <c:order val="0"/>
          <c:tx>
            <c:strRef>
              <c:f>'Letztze 11 Jahren'!$B$30</c:f>
              <c:strCache>
                <c:ptCount val="1"/>
                <c:pt idx="0">
                  <c:v>Geefacker</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Jahren'!$C$30:$M$30</c:f>
              <c:numCache>
                <c:formatCode>General</c:formatCode>
                <c:ptCount val="11"/>
                <c:pt idx="0">
                  <c:v>22</c:v>
                </c:pt>
                <c:pt idx="1">
                  <c:v>63</c:v>
                </c:pt>
                <c:pt idx="2">
                  <c:v>50</c:v>
                </c:pt>
                <c:pt idx="3">
                  <c:v>46</c:v>
                </c:pt>
                <c:pt idx="4">
                  <c:v>59</c:v>
                </c:pt>
                <c:pt idx="5">
                  <c:v>38</c:v>
                </c:pt>
                <c:pt idx="6">
                  <c:v>15</c:v>
                </c:pt>
                <c:pt idx="7">
                  <c:v>19</c:v>
                </c:pt>
                <c:pt idx="8">
                  <c:v>26</c:v>
                </c:pt>
                <c:pt idx="9">
                  <c:v>22</c:v>
                </c:pt>
                <c:pt idx="10">
                  <c:v>22</c:v>
                </c:pt>
              </c:numCache>
            </c:numRef>
          </c:val>
        </c:ser>
        <c:dLbls>
          <c:showLegendKey val="0"/>
          <c:showVal val="0"/>
          <c:showCatName val="0"/>
          <c:showSerName val="0"/>
          <c:showPercent val="0"/>
          <c:showBubbleSize val="0"/>
        </c:dLbls>
        <c:gapWidth val="75"/>
        <c:overlap val="100"/>
        <c:axId val="327024856"/>
        <c:axId val="327029168"/>
      </c:barChart>
      <c:catAx>
        <c:axId val="327024856"/>
        <c:scaling>
          <c:orientation val="minMax"/>
        </c:scaling>
        <c:delete val="0"/>
        <c:axPos val="b"/>
        <c:numFmt formatCode="General" sourceLinked="1"/>
        <c:majorTickMark val="none"/>
        <c:minorTickMark val="none"/>
        <c:tickLblPos val="nextTo"/>
        <c:crossAx val="327029168"/>
        <c:crosses val="autoZero"/>
        <c:auto val="1"/>
        <c:lblAlgn val="ctr"/>
        <c:lblOffset val="100"/>
        <c:noMultiLvlLbl val="0"/>
      </c:catAx>
      <c:valAx>
        <c:axId val="327029168"/>
        <c:scaling>
          <c:orientation val="minMax"/>
        </c:scaling>
        <c:delete val="0"/>
        <c:axPos val="l"/>
        <c:majorGridlines/>
        <c:numFmt formatCode="General" sourceLinked="1"/>
        <c:majorTickMark val="none"/>
        <c:minorTickMark val="none"/>
        <c:tickLblPos val="nextTo"/>
        <c:spPr>
          <a:ln w="9525">
            <a:noFill/>
          </a:ln>
        </c:spPr>
        <c:crossAx val="327024856"/>
        <c:crosses val="autoZero"/>
        <c:crossBetween val="between"/>
      </c:valAx>
    </c:plotArea>
    <c:legend>
      <c:legendPos val="b"/>
      <c:overlay val="0"/>
    </c:legend>
    <c:plotVisOnly val="1"/>
    <c:dispBlanksAs val="gap"/>
    <c:showDLblsOverMax val="0"/>
  </c:chart>
  <c:printSettings>
    <c:headerFooter/>
    <c:pageMargins b="0.75000000000001399" l="0.70000000000000062" r="0.70000000000000062" t="0.75000000000001399" header="0.30000000000000032" footer="0.30000000000000032"/>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Gödinghofer Weg</a:t>
            </a:r>
          </a:p>
        </c:rich>
      </c:tx>
      <c:overlay val="0"/>
    </c:title>
    <c:autoTitleDeleted val="0"/>
    <c:plotArea>
      <c:layout/>
      <c:barChart>
        <c:barDir val="col"/>
        <c:grouping val="stacked"/>
        <c:varyColors val="0"/>
        <c:ser>
          <c:idx val="11"/>
          <c:order val="0"/>
          <c:tx>
            <c:strRef>
              <c:f>'Letztze 11 Jahren'!$B$32</c:f>
              <c:strCache>
                <c:ptCount val="1"/>
                <c:pt idx="0">
                  <c:v>Gödinghofer Weg</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Jahren'!$C$32:$M$32</c:f>
              <c:numCache>
                <c:formatCode>General</c:formatCode>
                <c:ptCount val="11"/>
                <c:pt idx="0">
                  <c:v>40</c:v>
                </c:pt>
                <c:pt idx="1">
                  <c:v>21</c:v>
                </c:pt>
                <c:pt idx="2">
                  <c:v>32</c:v>
                </c:pt>
                <c:pt idx="3">
                  <c:v>16</c:v>
                </c:pt>
                <c:pt idx="4">
                  <c:v>29</c:v>
                </c:pt>
                <c:pt idx="5">
                  <c:v>42</c:v>
                </c:pt>
                <c:pt idx="6">
                  <c:v>45</c:v>
                </c:pt>
                <c:pt idx="7">
                  <c:v>36</c:v>
                </c:pt>
                <c:pt idx="8">
                  <c:v>32</c:v>
                </c:pt>
                <c:pt idx="9">
                  <c:v>45</c:v>
                </c:pt>
                <c:pt idx="10">
                  <c:v>30</c:v>
                </c:pt>
              </c:numCache>
            </c:numRef>
          </c:val>
        </c:ser>
        <c:dLbls>
          <c:showLegendKey val="0"/>
          <c:showVal val="0"/>
          <c:showCatName val="0"/>
          <c:showSerName val="0"/>
          <c:showPercent val="0"/>
          <c:showBubbleSize val="0"/>
        </c:dLbls>
        <c:gapWidth val="75"/>
        <c:overlap val="100"/>
        <c:axId val="327030344"/>
        <c:axId val="327030736"/>
      </c:barChart>
      <c:catAx>
        <c:axId val="327030344"/>
        <c:scaling>
          <c:orientation val="minMax"/>
        </c:scaling>
        <c:delete val="0"/>
        <c:axPos val="b"/>
        <c:numFmt formatCode="General" sourceLinked="1"/>
        <c:majorTickMark val="none"/>
        <c:minorTickMark val="none"/>
        <c:tickLblPos val="nextTo"/>
        <c:crossAx val="327030736"/>
        <c:crosses val="autoZero"/>
        <c:auto val="1"/>
        <c:lblAlgn val="ctr"/>
        <c:lblOffset val="100"/>
        <c:noMultiLvlLbl val="0"/>
      </c:catAx>
      <c:valAx>
        <c:axId val="327030736"/>
        <c:scaling>
          <c:orientation val="minMax"/>
        </c:scaling>
        <c:delete val="0"/>
        <c:axPos val="l"/>
        <c:majorGridlines/>
        <c:numFmt formatCode="General" sourceLinked="1"/>
        <c:majorTickMark val="none"/>
        <c:minorTickMark val="none"/>
        <c:tickLblPos val="nextTo"/>
        <c:spPr>
          <a:ln w="9525">
            <a:noFill/>
          </a:ln>
        </c:spPr>
        <c:crossAx val="327030344"/>
        <c:crosses val="autoZero"/>
        <c:crossBetween val="between"/>
      </c:valAx>
    </c:plotArea>
    <c:legend>
      <c:legendPos val="b"/>
      <c:overlay val="0"/>
    </c:legend>
    <c:plotVisOnly val="1"/>
    <c:dispBlanksAs val="gap"/>
    <c:showDLblsOverMax val="0"/>
  </c:chart>
  <c:printSettings>
    <c:headerFooter/>
    <c:pageMargins b="0.75000000000001399" l="0.70000000000000062" r="0.70000000000000062" t="0.75000000000001399" header="0.30000000000000032" footer="0.30000000000000032"/>
    <c:pageSetup/>
  </c:printSettings>
</c:chartSpace>
</file>

<file path=xl/charts/chart12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Batu</a:t>
            </a:r>
          </a:p>
        </c:rich>
      </c:tx>
      <c:overlay val="0"/>
    </c:title>
    <c:autoTitleDeleted val="0"/>
    <c:plotArea>
      <c:layout/>
      <c:barChart>
        <c:barDir val="col"/>
        <c:grouping val="stacked"/>
        <c:varyColors val="0"/>
        <c:ser>
          <c:idx val="11"/>
          <c:order val="0"/>
          <c:tx>
            <c:strRef>
              <c:f>'Letztze 11 Jahren'!$B$31</c:f>
              <c:strCache>
                <c:ptCount val="1"/>
                <c:pt idx="0">
                  <c:v>Batu</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Jahren'!$C$31:$M$31</c:f>
              <c:numCache>
                <c:formatCode>General</c:formatCode>
                <c:ptCount val="11"/>
                <c:pt idx="0">
                  <c:v>39</c:v>
                </c:pt>
                <c:pt idx="1">
                  <c:v>31</c:v>
                </c:pt>
                <c:pt idx="2">
                  <c:v>49</c:v>
                </c:pt>
                <c:pt idx="3">
                  <c:v>44</c:v>
                </c:pt>
                <c:pt idx="4">
                  <c:v>36</c:v>
                </c:pt>
                <c:pt idx="5">
                  <c:v>29</c:v>
                </c:pt>
                <c:pt idx="6">
                  <c:v>47</c:v>
                </c:pt>
                <c:pt idx="7">
                  <c:v>20</c:v>
                </c:pt>
                <c:pt idx="8">
                  <c:v>12</c:v>
                </c:pt>
              </c:numCache>
            </c:numRef>
          </c:val>
        </c:ser>
        <c:dLbls>
          <c:showLegendKey val="0"/>
          <c:showVal val="0"/>
          <c:showCatName val="0"/>
          <c:showSerName val="0"/>
          <c:showPercent val="0"/>
          <c:showBubbleSize val="0"/>
        </c:dLbls>
        <c:gapWidth val="75"/>
        <c:overlap val="100"/>
        <c:axId val="327031520"/>
        <c:axId val="327002904"/>
      </c:barChart>
      <c:catAx>
        <c:axId val="327031520"/>
        <c:scaling>
          <c:orientation val="minMax"/>
        </c:scaling>
        <c:delete val="0"/>
        <c:axPos val="b"/>
        <c:numFmt formatCode="General" sourceLinked="1"/>
        <c:majorTickMark val="none"/>
        <c:minorTickMark val="none"/>
        <c:tickLblPos val="nextTo"/>
        <c:crossAx val="327002904"/>
        <c:crosses val="autoZero"/>
        <c:auto val="1"/>
        <c:lblAlgn val="ctr"/>
        <c:lblOffset val="100"/>
        <c:noMultiLvlLbl val="0"/>
      </c:catAx>
      <c:valAx>
        <c:axId val="327002904"/>
        <c:scaling>
          <c:orientation val="minMax"/>
        </c:scaling>
        <c:delete val="0"/>
        <c:axPos val="l"/>
        <c:majorGridlines/>
        <c:numFmt formatCode="General" sourceLinked="1"/>
        <c:majorTickMark val="none"/>
        <c:minorTickMark val="none"/>
        <c:tickLblPos val="nextTo"/>
        <c:spPr>
          <a:ln w="9525">
            <a:noFill/>
          </a:ln>
        </c:spPr>
        <c:crossAx val="327031520"/>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200"/>
              <a:t>Kirschental + Haus Kirschental + Kirschenbach</a:t>
            </a:r>
          </a:p>
        </c:rich>
      </c:tx>
      <c:overlay val="0"/>
    </c:title>
    <c:autoTitleDeleted val="0"/>
    <c:plotArea>
      <c:layout/>
      <c:barChart>
        <c:barDir val="col"/>
        <c:grouping val="stacked"/>
        <c:varyColors val="0"/>
        <c:ser>
          <c:idx val="0"/>
          <c:order val="0"/>
          <c:tx>
            <c:strRef>
              <c:f>'Welpenübersicht 1986-2009'!$B$3</c:f>
              <c:strCache>
                <c:ptCount val="1"/>
                <c:pt idx="0">
                  <c:v>Kirschental * *</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1986-2009'!$D$3:$Z$3</c:f>
              <c:numCache>
                <c:formatCode>General</c:formatCode>
                <c:ptCount val="23"/>
                <c:pt idx="0">
                  <c:v>101</c:v>
                </c:pt>
                <c:pt idx="1">
                  <c:v>99</c:v>
                </c:pt>
                <c:pt idx="2">
                  <c:v>82</c:v>
                </c:pt>
                <c:pt idx="3">
                  <c:v>113</c:v>
                </c:pt>
                <c:pt idx="4">
                  <c:v>136</c:v>
                </c:pt>
                <c:pt idx="5">
                  <c:v>129</c:v>
                </c:pt>
                <c:pt idx="6">
                  <c:v>108</c:v>
                </c:pt>
                <c:pt idx="7">
                  <c:v>82</c:v>
                </c:pt>
                <c:pt idx="8">
                  <c:v>49</c:v>
                </c:pt>
                <c:pt idx="9">
                  <c:v>73</c:v>
                </c:pt>
                <c:pt idx="10">
                  <c:v>42</c:v>
                </c:pt>
                <c:pt idx="11">
                  <c:v>87</c:v>
                </c:pt>
                <c:pt idx="12">
                  <c:v>80</c:v>
                </c:pt>
                <c:pt idx="13">
                  <c:v>52</c:v>
                </c:pt>
                <c:pt idx="14">
                  <c:v>60</c:v>
                </c:pt>
                <c:pt idx="15">
                  <c:v>57</c:v>
                </c:pt>
                <c:pt idx="16">
                  <c:v>72</c:v>
                </c:pt>
                <c:pt idx="17">
                  <c:v>68</c:v>
                </c:pt>
                <c:pt idx="18">
                  <c:v>57</c:v>
                </c:pt>
                <c:pt idx="19">
                  <c:v>52</c:v>
                </c:pt>
                <c:pt idx="20">
                  <c:v>54</c:v>
                </c:pt>
                <c:pt idx="21">
                  <c:v>62</c:v>
                </c:pt>
                <c:pt idx="22">
                  <c:v>31</c:v>
                </c:pt>
              </c:numCache>
            </c:numRef>
          </c:val>
        </c:ser>
        <c:ser>
          <c:idx val="1"/>
          <c:order val="1"/>
          <c:tx>
            <c:strRef>
              <c:f>'Welpenübersicht 1986-2009'!$B$114</c:f>
              <c:strCache>
                <c:ptCount val="1"/>
                <c:pt idx="0">
                  <c:v>Haus Kirschental</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1986-2009'!$D$114:$Z$114</c:f>
              <c:numCache>
                <c:formatCode>General</c:formatCode>
                <c:ptCount val="23"/>
                <c:pt idx="15">
                  <c:v>17</c:v>
                </c:pt>
                <c:pt idx="16">
                  <c:v>15</c:v>
                </c:pt>
                <c:pt idx="17">
                  <c:v>2</c:v>
                </c:pt>
                <c:pt idx="18">
                  <c:v>16</c:v>
                </c:pt>
                <c:pt idx="19">
                  <c:v>14</c:v>
                </c:pt>
                <c:pt idx="20">
                  <c:v>38</c:v>
                </c:pt>
                <c:pt idx="21">
                  <c:v>28</c:v>
                </c:pt>
                <c:pt idx="22">
                  <c:v>15</c:v>
                </c:pt>
              </c:numCache>
            </c:numRef>
          </c:val>
        </c:ser>
        <c:ser>
          <c:idx val="2"/>
          <c:order val="2"/>
          <c:tx>
            <c:strRef>
              <c:f>'Welpenübersicht 1986-2009'!$B$124</c:f>
              <c:strCache>
                <c:ptCount val="1"/>
                <c:pt idx="0">
                  <c:v>Kirschenbach</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1986-2009'!$D$124:$T$124</c:f>
              <c:numCache>
                <c:formatCode>General</c:formatCode>
                <c:ptCount val="17"/>
                <c:pt idx="14">
                  <c:v>10</c:v>
                </c:pt>
                <c:pt idx="15">
                  <c:v>4</c:v>
                </c:pt>
                <c:pt idx="16">
                  <c:v>2</c:v>
                </c:pt>
              </c:numCache>
            </c:numRef>
          </c:val>
        </c:ser>
        <c:dLbls>
          <c:showLegendKey val="0"/>
          <c:showVal val="0"/>
          <c:showCatName val="0"/>
          <c:showSerName val="0"/>
          <c:showPercent val="0"/>
          <c:showBubbleSize val="0"/>
        </c:dLbls>
        <c:gapWidth val="150"/>
        <c:overlap val="100"/>
        <c:axId val="272508416"/>
        <c:axId val="272508808"/>
      </c:barChart>
      <c:catAx>
        <c:axId val="272508416"/>
        <c:scaling>
          <c:orientation val="minMax"/>
        </c:scaling>
        <c:delete val="0"/>
        <c:axPos val="b"/>
        <c:numFmt formatCode="General" sourceLinked="0"/>
        <c:majorTickMark val="none"/>
        <c:minorTickMark val="none"/>
        <c:tickLblPos val="nextTo"/>
        <c:crossAx val="272508808"/>
        <c:crosses val="autoZero"/>
        <c:auto val="1"/>
        <c:lblAlgn val="ctr"/>
        <c:lblOffset val="100"/>
        <c:noMultiLvlLbl val="0"/>
      </c:catAx>
      <c:valAx>
        <c:axId val="272508808"/>
        <c:scaling>
          <c:orientation val="minMax"/>
        </c:scaling>
        <c:delete val="0"/>
        <c:axPos val="l"/>
        <c:majorGridlines/>
        <c:numFmt formatCode="General" sourceLinked="1"/>
        <c:majorTickMark val="none"/>
        <c:minorTickMark val="none"/>
        <c:tickLblPos val="nextTo"/>
        <c:spPr>
          <a:ln w="9525">
            <a:noFill/>
          </a:ln>
        </c:spPr>
        <c:crossAx val="272508416"/>
        <c:crosses val="autoZero"/>
        <c:crossBetween val="between"/>
      </c:valAx>
    </c:plotArea>
    <c:legend>
      <c:legendPos val="b"/>
      <c:overlay val="0"/>
    </c:legend>
    <c:plotVisOnly val="1"/>
    <c:dispBlanksAs val="gap"/>
    <c:showDLblsOverMax val="0"/>
  </c:chart>
  <c:printSettings>
    <c:headerFooter/>
    <c:pageMargins b="0.7500000000000121" l="0.70000000000000062" r="0.70000000000000062" t="0.7500000000000121" header="0.30000000000000032" footer="0.30000000000000032"/>
    <c:pageSetup/>
  </c:printSettings>
</c:chartSpace>
</file>

<file path=xl/charts/chart13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Trafalga + Haus Trafalga</a:t>
            </a:r>
          </a:p>
        </c:rich>
      </c:tx>
      <c:overlay val="0"/>
    </c:title>
    <c:autoTitleDeleted val="0"/>
    <c:plotArea>
      <c:layout/>
      <c:barChart>
        <c:barDir val="col"/>
        <c:grouping val="stacked"/>
        <c:varyColors val="0"/>
        <c:ser>
          <c:idx val="11"/>
          <c:order val="0"/>
          <c:tx>
            <c:strRef>
              <c:f>'Letztze 11 Jahren'!$B$33</c:f>
              <c:strCache>
                <c:ptCount val="1"/>
                <c:pt idx="0">
                  <c:v>Trafalga (Ost) *</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Jahren'!$C$33:$M$33</c:f>
              <c:numCache>
                <c:formatCode>General</c:formatCode>
                <c:ptCount val="11"/>
                <c:pt idx="0">
                  <c:v>12</c:v>
                </c:pt>
                <c:pt idx="1">
                  <c:v>13</c:v>
                </c:pt>
                <c:pt idx="2">
                  <c:v>25</c:v>
                </c:pt>
                <c:pt idx="3">
                  <c:v>38</c:v>
                </c:pt>
                <c:pt idx="4">
                  <c:v>39</c:v>
                </c:pt>
                <c:pt idx="5">
                  <c:v>58</c:v>
                </c:pt>
                <c:pt idx="6">
                  <c:v>67</c:v>
                </c:pt>
                <c:pt idx="7">
                  <c:v>25</c:v>
                </c:pt>
                <c:pt idx="8">
                  <c:v>32</c:v>
                </c:pt>
                <c:pt idx="9">
                  <c:v>20</c:v>
                </c:pt>
              </c:numCache>
            </c:numRef>
          </c:val>
        </c:ser>
        <c:ser>
          <c:idx val="0"/>
          <c:order val="1"/>
          <c:tx>
            <c:strRef>
              <c:f>'Letztze 11 Jahren'!$B$96</c:f>
              <c:strCache>
                <c:ptCount val="1"/>
                <c:pt idx="0">
                  <c:v>Haus Trafalga</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Jahren'!$C$96:$M$96</c:f>
              <c:numCache>
                <c:formatCode>General</c:formatCode>
                <c:ptCount val="11"/>
                <c:pt idx="4">
                  <c:v>8</c:v>
                </c:pt>
                <c:pt idx="5">
                  <c:v>4</c:v>
                </c:pt>
                <c:pt idx="6">
                  <c:v>8</c:v>
                </c:pt>
                <c:pt idx="7">
                  <c:v>7</c:v>
                </c:pt>
                <c:pt idx="9">
                  <c:v>1</c:v>
                </c:pt>
              </c:numCache>
            </c:numRef>
          </c:val>
        </c:ser>
        <c:dLbls>
          <c:showLegendKey val="0"/>
          <c:showVal val="0"/>
          <c:showCatName val="0"/>
          <c:showSerName val="0"/>
          <c:showPercent val="0"/>
          <c:showBubbleSize val="0"/>
        </c:dLbls>
        <c:gapWidth val="75"/>
        <c:overlap val="100"/>
        <c:axId val="327003296"/>
        <c:axId val="327003688"/>
      </c:barChart>
      <c:catAx>
        <c:axId val="327003296"/>
        <c:scaling>
          <c:orientation val="minMax"/>
        </c:scaling>
        <c:delete val="0"/>
        <c:axPos val="b"/>
        <c:numFmt formatCode="General" sourceLinked="1"/>
        <c:majorTickMark val="none"/>
        <c:minorTickMark val="none"/>
        <c:tickLblPos val="nextTo"/>
        <c:crossAx val="327003688"/>
        <c:crosses val="autoZero"/>
        <c:auto val="1"/>
        <c:lblAlgn val="ctr"/>
        <c:lblOffset val="100"/>
        <c:noMultiLvlLbl val="0"/>
      </c:catAx>
      <c:valAx>
        <c:axId val="327003688"/>
        <c:scaling>
          <c:orientation val="minMax"/>
        </c:scaling>
        <c:delete val="0"/>
        <c:axPos val="l"/>
        <c:majorGridlines/>
        <c:numFmt formatCode="General" sourceLinked="1"/>
        <c:majorTickMark val="none"/>
        <c:minorTickMark val="none"/>
        <c:tickLblPos val="nextTo"/>
        <c:spPr>
          <a:ln w="9525">
            <a:noFill/>
          </a:ln>
        </c:spPr>
        <c:crossAx val="327003296"/>
        <c:crosses val="autoZero"/>
        <c:crossBetween val="between"/>
      </c:valAx>
    </c:plotArea>
    <c:legend>
      <c:legendPos val="b"/>
      <c:overlay val="0"/>
    </c:legend>
    <c:plotVisOnly val="1"/>
    <c:dispBlanksAs val="gap"/>
    <c:showDLblsOverMax val="0"/>
  </c:chart>
  <c:printSettings>
    <c:headerFooter/>
    <c:pageMargins b="0.75000000000001399" l="0.70000000000000062" r="0.70000000000000062" t="0.75000000000001399" header="0.30000000000000032" footer="0.30000000000000032"/>
    <c:pageSetup/>
  </c:printSettings>
</c:chartSpace>
</file>

<file path=xl/charts/chart13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Noriswand</a:t>
            </a:r>
          </a:p>
        </c:rich>
      </c:tx>
      <c:overlay val="0"/>
    </c:title>
    <c:autoTitleDeleted val="0"/>
    <c:plotArea>
      <c:layout/>
      <c:barChart>
        <c:barDir val="col"/>
        <c:grouping val="stacked"/>
        <c:varyColors val="0"/>
        <c:ser>
          <c:idx val="11"/>
          <c:order val="0"/>
          <c:tx>
            <c:strRef>
              <c:f>'Letztze 11 Jahren'!$B$34</c:f>
              <c:strCache>
                <c:ptCount val="1"/>
                <c:pt idx="0">
                  <c:v>Noriswand</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Jahren'!$C$34:$M$34</c:f>
              <c:numCache>
                <c:formatCode>General</c:formatCode>
                <c:ptCount val="11"/>
                <c:pt idx="0">
                  <c:v>30</c:v>
                </c:pt>
                <c:pt idx="1">
                  <c:v>40</c:v>
                </c:pt>
                <c:pt idx="2">
                  <c:v>46</c:v>
                </c:pt>
                <c:pt idx="3">
                  <c:v>30</c:v>
                </c:pt>
                <c:pt idx="4">
                  <c:v>47</c:v>
                </c:pt>
                <c:pt idx="5">
                  <c:v>20</c:v>
                </c:pt>
                <c:pt idx="6">
                  <c:v>47</c:v>
                </c:pt>
                <c:pt idx="7">
                  <c:v>34</c:v>
                </c:pt>
                <c:pt idx="8">
                  <c:v>37</c:v>
                </c:pt>
                <c:pt idx="9">
                  <c:v>25</c:v>
                </c:pt>
                <c:pt idx="10">
                  <c:v>4</c:v>
                </c:pt>
              </c:numCache>
            </c:numRef>
          </c:val>
        </c:ser>
        <c:dLbls>
          <c:showLegendKey val="0"/>
          <c:showVal val="0"/>
          <c:showCatName val="0"/>
          <c:showSerName val="0"/>
          <c:showPercent val="0"/>
          <c:showBubbleSize val="0"/>
        </c:dLbls>
        <c:gapWidth val="75"/>
        <c:overlap val="100"/>
        <c:axId val="327004080"/>
        <c:axId val="327004864"/>
      </c:barChart>
      <c:catAx>
        <c:axId val="327004080"/>
        <c:scaling>
          <c:orientation val="minMax"/>
        </c:scaling>
        <c:delete val="0"/>
        <c:axPos val="b"/>
        <c:numFmt formatCode="General" sourceLinked="1"/>
        <c:majorTickMark val="none"/>
        <c:minorTickMark val="none"/>
        <c:tickLblPos val="nextTo"/>
        <c:crossAx val="327004864"/>
        <c:crosses val="autoZero"/>
        <c:auto val="1"/>
        <c:lblAlgn val="ctr"/>
        <c:lblOffset val="100"/>
        <c:noMultiLvlLbl val="0"/>
      </c:catAx>
      <c:valAx>
        <c:axId val="327004864"/>
        <c:scaling>
          <c:orientation val="minMax"/>
        </c:scaling>
        <c:delete val="0"/>
        <c:axPos val="l"/>
        <c:majorGridlines/>
        <c:numFmt formatCode="General" sourceLinked="1"/>
        <c:majorTickMark val="none"/>
        <c:minorTickMark val="none"/>
        <c:tickLblPos val="nextTo"/>
        <c:spPr>
          <a:ln w="9525">
            <a:noFill/>
          </a:ln>
        </c:spPr>
        <c:crossAx val="327004080"/>
        <c:crosses val="autoZero"/>
        <c:crossBetween val="between"/>
      </c:valAx>
    </c:plotArea>
    <c:legend>
      <c:legendPos val="b"/>
      <c:overlay val="0"/>
    </c:legend>
    <c:plotVisOnly val="1"/>
    <c:dispBlanksAs val="gap"/>
    <c:showDLblsOverMax val="0"/>
  </c:chart>
  <c:printSettings>
    <c:headerFooter/>
    <c:pageMargins b="0.75000000000001399" l="0.70000000000000062" r="0.70000000000000062" t="0.75000000000001399" header="0.30000000000000032" footer="0.30000000000000032"/>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Patscherkofel</a:t>
            </a:r>
          </a:p>
        </c:rich>
      </c:tx>
      <c:overlay val="0"/>
    </c:title>
    <c:autoTitleDeleted val="0"/>
    <c:plotArea>
      <c:layout/>
      <c:barChart>
        <c:barDir val="col"/>
        <c:grouping val="stacked"/>
        <c:varyColors val="0"/>
        <c:ser>
          <c:idx val="11"/>
          <c:order val="0"/>
          <c:tx>
            <c:strRef>
              <c:f>'Letztze 11 Jahren'!$B$35</c:f>
              <c:strCache>
                <c:ptCount val="1"/>
                <c:pt idx="0">
                  <c:v>Patscherkofel</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Jahren'!$C$35:$M$35</c:f>
              <c:numCache>
                <c:formatCode>General</c:formatCode>
                <c:ptCount val="11"/>
                <c:pt idx="0">
                  <c:v>36</c:v>
                </c:pt>
                <c:pt idx="1">
                  <c:v>10</c:v>
                </c:pt>
                <c:pt idx="2">
                  <c:v>38</c:v>
                </c:pt>
                <c:pt idx="3">
                  <c:v>62</c:v>
                </c:pt>
                <c:pt idx="4">
                  <c:v>15</c:v>
                </c:pt>
                <c:pt idx="5">
                  <c:v>42</c:v>
                </c:pt>
                <c:pt idx="6">
                  <c:v>48</c:v>
                </c:pt>
                <c:pt idx="7">
                  <c:v>29</c:v>
                </c:pt>
                <c:pt idx="8">
                  <c:v>17</c:v>
                </c:pt>
                <c:pt idx="9">
                  <c:v>37</c:v>
                </c:pt>
                <c:pt idx="10">
                  <c:v>22</c:v>
                </c:pt>
              </c:numCache>
            </c:numRef>
          </c:val>
        </c:ser>
        <c:dLbls>
          <c:showLegendKey val="0"/>
          <c:showVal val="0"/>
          <c:showCatName val="0"/>
          <c:showSerName val="0"/>
          <c:showPercent val="0"/>
          <c:showBubbleSize val="0"/>
        </c:dLbls>
        <c:gapWidth val="75"/>
        <c:overlap val="100"/>
        <c:axId val="327001728"/>
        <c:axId val="326999768"/>
      </c:barChart>
      <c:catAx>
        <c:axId val="327001728"/>
        <c:scaling>
          <c:orientation val="minMax"/>
        </c:scaling>
        <c:delete val="0"/>
        <c:axPos val="b"/>
        <c:numFmt formatCode="General" sourceLinked="1"/>
        <c:majorTickMark val="none"/>
        <c:minorTickMark val="none"/>
        <c:tickLblPos val="nextTo"/>
        <c:crossAx val="326999768"/>
        <c:crosses val="autoZero"/>
        <c:auto val="1"/>
        <c:lblAlgn val="ctr"/>
        <c:lblOffset val="100"/>
        <c:noMultiLvlLbl val="0"/>
      </c:catAx>
      <c:valAx>
        <c:axId val="326999768"/>
        <c:scaling>
          <c:orientation val="minMax"/>
        </c:scaling>
        <c:delete val="0"/>
        <c:axPos val="l"/>
        <c:majorGridlines/>
        <c:numFmt formatCode="General" sourceLinked="1"/>
        <c:majorTickMark val="none"/>
        <c:minorTickMark val="none"/>
        <c:tickLblPos val="nextTo"/>
        <c:spPr>
          <a:ln w="9525">
            <a:noFill/>
          </a:ln>
        </c:spPr>
        <c:crossAx val="327001728"/>
        <c:crosses val="autoZero"/>
        <c:crossBetween val="between"/>
      </c:valAx>
    </c:plotArea>
    <c:legend>
      <c:legendPos val="b"/>
      <c:overlay val="0"/>
    </c:legend>
    <c:plotVisOnly val="1"/>
    <c:dispBlanksAs val="gap"/>
    <c:showDLblsOverMax val="0"/>
  </c:chart>
  <c:printSettings>
    <c:headerFooter/>
    <c:pageMargins b="0.75000000000001421" l="0.70000000000000062" r="0.70000000000000062" t="0.75000000000001421" header="0.30000000000000032" footer="0.30000000000000032"/>
    <c:pageSetup/>
  </c:printSettings>
</c:chartSpace>
</file>

<file path=xl/charts/chart13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Agrigento + Team Agrigento</a:t>
            </a:r>
          </a:p>
        </c:rich>
      </c:tx>
      <c:overlay val="0"/>
    </c:title>
    <c:autoTitleDeleted val="0"/>
    <c:plotArea>
      <c:layout/>
      <c:barChart>
        <c:barDir val="col"/>
        <c:grouping val="stacked"/>
        <c:varyColors val="0"/>
        <c:ser>
          <c:idx val="11"/>
          <c:order val="0"/>
          <c:tx>
            <c:strRef>
              <c:f>'Letztze 11 Jahren'!$B$36</c:f>
              <c:strCache>
                <c:ptCount val="1"/>
                <c:pt idx="0">
                  <c:v>Agrigento *</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Jahren'!$C$36:$M$36</c:f>
              <c:numCache>
                <c:formatCode>General</c:formatCode>
                <c:ptCount val="11"/>
                <c:pt idx="0">
                  <c:v>33</c:v>
                </c:pt>
                <c:pt idx="1">
                  <c:v>30</c:v>
                </c:pt>
                <c:pt idx="2">
                  <c:v>30</c:v>
                </c:pt>
                <c:pt idx="3">
                  <c:v>33</c:v>
                </c:pt>
                <c:pt idx="4">
                  <c:v>38</c:v>
                </c:pt>
                <c:pt idx="5">
                  <c:v>53</c:v>
                </c:pt>
                <c:pt idx="6">
                  <c:v>57</c:v>
                </c:pt>
                <c:pt idx="7">
                  <c:v>31</c:v>
                </c:pt>
                <c:pt idx="8">
                  <c:v>4</c:v>
                </c:pt>
                <c:pt idx="9">
                  <c:v>24</c:v>
                </c:pt>
                <c:pt idx="10">
                  <c:v>20</c:v>
                </c:pt>
              </c:numCache>
            </c:numRef>
          </c:val>
        </c:ser>
        <c:ser>
          <c:idx val="0"/>
          <c:order val="1"/>
          <c:tx>
            <c:strRef>
              <c:f>'Letztze 11 Jahren'!$B$98</c:f>
              <c:strCache>
                <c:ptCount val="1"/>
                <c:pt idx="0">
                  <c:v>Team Agrigento</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Jahren'!$C$98:$M$98</c:f>
              <c:numCache>
                <c:formatCode>General</c:formatCode>
                <c:ptCount val="11"/>
                <c:pt idx="6">
                  <c:v>5</c:v>
                </c:pt>
                <c:pt idx="10">
                  <c:v>3</c:v>
                </c:pt>
              </c:numCache>
            </c:numRef>
          </c:val>
        </c:ser>
        <c:dLbls>
          <c:showLegendKey val="0"/>
          <c:showVal val="0"/>
          <c:showCatName val="0"/>
          <c:showSerName val="0"/>
          <c:showPercent val="0"/>
          <c:showBubbleSize val="0"/>
        </c:dLbls>
        <c:gapWidth val="75"/>
        <c:overlap val="100"/>
        <c:axId val="327011136"/>
        <c:axId val="327001336"/>
      </c:barChart>
      <c:catAx>
        <c:axId val="327011136"/>
        <c:scaling>
          <c:orientation val="minMax"/>
        </c:scaling>
        <c:delete val="0"/>
        <c:axPos val="b"/>
        <c:numFmt formatCode="General" sourceLinked="1"/>
        <c:majorTickMark val="none"/>
        <c:minorTickMark val="none"/>
        <c:tickLblPos val="nextTo"/>
        <c:crossAx val="327001336"/>
        <c:crosses val="autoZero"/>
        <c:auto val="1"/>
        <c:lblAlgn val="ctr"/>
        <c:lblOffset val="100"/>
        <c:noMultiLvlLbl val="0"/>
      </c:catAx>
      <c:valAx>
        <c:axId val="327001336"/>
        <c:scaling>
          <c:orientation val="minMax"/>
        </c:scaling>
        <c:delete val="0"/>
        <c:axPos val="l"/>
        <c:majorGridlines/>
        <c:numFmt formatCode="General" sourceLinked="1"/>
        <c:majorTickMark val="none"/>
        <c:minorTickMark val="none"/>
        <c:tickLblPos val="nextTo"/>
        <c:spPr>
          <a:ln w="9525">
            <a:noFill/>
          </a:ln>
        </c:spPr>
        <c:crossAx val="327011136"/>
        <c:crosses val="autoZero"/>
        <c:crossBetween val="between"/>
      </c:valAx>
    </c:plotArea>
    <c:legend>
      <c:legendPos val="b"/>
      <c:overlay val="0"/>
    </c:legend>
    <c:plotVisOnly val="1"/>
    <c:dispBlanksAs val="gap"/>
    <c:showDLblsOverMax val="0"/>
  </c:chart>
  <c:printSettings>
    <c:headerFooter/>
    <c:pageMargins b="0.75000000000001399" l="0.70000000000000062" r="0.70000000000000062" t="0.75000000000001399" header="0.30000000000000032" footer="0.30000000000000032"/>
    <c:pageSetup/>
  </c:printSettings>
</c:chartSpace>
</file>

<file path=xl/charts/chart13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200"/>
              <a:t>Fiemereck + Team Fiemereck</a:t>
            </a:r>
          </a:p>
        </c:rich>
      </c:tx>
      <c:overlay val="0"/>
    </c:title>
    <c:autoTitleDeleted val="0"/>
    <c:plotArea>
      <c:layout/>
      <c:barChart>
        <c:barDir val="col"/>
        <c:grouping val="stacked"/>
        <c:varyColors val="0"/>
        <c:ser>
          <c:idx val="0"/>
          <c:order val="0"/>
          <c:tx>
            <c:strRef>
              <c:f>'Letztze 11 Jahren'!$B$37</c:f>
              <c:strCache>
                <c:ptCount val="1"/>
                <c:pt idx="0">
                  <c:v>Fiemereck *</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Jahren'!$C$37:$M$37</c:f>
              <c:numCache>
                <c:formatCode>General</c:formatCode>
                <c:ptCount val="11"/>
                <c:pt idx="0">
                  <c:v>51</c:v>
                </c:pt>
                <c:pt idx="1">
                  <c:v>34</c:v>
                </c:pt>
                <c:pt idx="2">
                  <c:v>29</c:v>
                </c:pt>
                <c:pt idx="3">
                  <c:v>27</c:v>
                </c:pt>
                <c:pt idx="4">
                  <c:v>24</c:v>
                </c:pt>
                <c:pt idx="5">
                  <c:v>51</c:v>
                </c:pt>
                <c:pt idx="6">
                  <c:v>17</c:v>
                </c:pt>
                <c:pt idx="7">
                  <c:v>32</c:v>
                </c:pt>
                <c:pt idx="8">
                  <c:v>46</c:v>
                </c:pt>
                <c:pt idx="9">
                  <c:v>28</c:v>
                </c:pt>
                <c:pt idx="10">
                  <c:v>13</c:v>
                </c:pt>
              </c:numCache>
            </c:numRef>
          </c:val>
        </c:ser>
        <c:ser>
          <c:idx val="1"/>
          <c:order val="1"/>
          <c:tx>
            <c:strRef>
              <c:f>'Letztze 11 Jahren'!$B$45</c:f>
              <c:strCache>
                <c:ptCount val="1"/>
                <c:pt idx="0">
                  <c:v>Team Fiemereck</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Jahren'!$C$45:$M$45</c:f>
              <c:numCache>
                <c:formatCode>General</c:formatCode>
                <c:ptCount val="11"/>
                <c:pt idx="0">
                  <c:v>10</c:v>
                </c:pt>
                <c:pt idx="1">
                  <c:v>19</c:v>
                </c:pt>
                <c:pt idx="2">
                  <c:v>29</c:v>
                </c:pt>
                <c:pt idx="3">
                  <c:v>22</c:v>
                </c:pt>
                <c:pt idx="4">
                  <c:v>48</c:v>
                </c:pt>
                <c:pt idx="5">
                  <c:v>39</c:v>
                </c:pt>
                <c:pt idx="6">
                  <c:v>44</c:v>
                </c:pt>
                <c:pt idx="7">
                  <c:v>31</c:v>
                </c:pt>
                <c:pt idx="8">
                  <c:v>50</c:v>
                </c:pt>
                <c:pt idx="9">
                  <c:v>35</c:v>
                </c:pt>
                <c:pt idx="10">
                  <c:v>12</c:v>
                </c:pt>
              </c:numCache>
            </c:numRef>
          </c:val>
        </c:ser>
        <c:dLbls>
          <c:showLegendKey val="0"/>
          <c:showVal val="0"/>
          <c:showCatName val="0"/>
          <c:showSerName val="0"/>
          <c:showPercent val="0"/>
          <c:showBubbleSize val="0"/>
        </c:dLbls>
        <c:gapWidth val="75"/>
        <c:overlap val="100"/>
        <c:axId val="327006432"/>
        <c:axId val="327009176"/>
      </c:barChart>
      <c:catAx>
        <c:axId val="327006432"/>
        <c:scaling>
          <c:orientation val="minMax"/>
        </c:scaling>
        <c:delete val="0"/>
        <c:axPos val="b"/>
        <c:numFmt formatCode="General" sourceLinked="1"/>
        <c:majorTickMark val="none"/>
        <c:minorTickMark val="none"/>
        <c:tickLblPos val="nextTo"/>
        <c:crossAx val="327009176"/>
        <c:crosses val="autoZero"/>
        <c:auto val="1"/>
        <c:lblAlgn val="ctr"/>
        <c:lblOffset val="100"/>
        <c:noMultiLvlLbl val="0"/>
      </c:catAx>
      <c:valAx>
        <c:axId val="327009176"/>
        <c:scaling>
          <c:orientation val="minMax"/>
        </c:scaling>
        <c:delete val="0"/>
        <c:axPos val="l"/>
        <c:majorGridlines/>
        <c:numFmt formatCode="General" sourceLinked="1"/>
        <c:majorTickMark val="none"/>
        <c:minorTickMark val="none"/>
        <c:tickLblPos val="nextTo"/>
        <c:spPr>
          <a:ln w="9525">
            <a:noFill/>
          </a:ln>
        </c:spPr>
        <c:crossAx val="327006432"/>
        <c:crosses val="autoZero"/>
        <c:crossBetween val="between"/>
      </c:valAx>
    </c:plotArea>
    <c:legend>
      <c:legendPos val="b"/>
      <c:overlay val="0"/>
    </c:legend>
    <c:plotVisOnly val="1"/>
    <c:dispBlanksAs val="gap"/>
    <c:showDLblsOverMax val="0"/>
  </c:chart>
  <c:printSettings>
    <c:headerFooter/>
    <c:pageMargins b="0.75000000000001443" l="0.70000000000000062" r="0.70000000000000062" t="0.75000000000001443" header="0.30000000000000032" footer="0.30000000000000032"/>
    <c:pageSetup/>
  </c:printSettings>
</c:chartSpace>
</file>

<file path=xl/charts/chart13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Wattenscheid</a:t>
            </a:r>
          </a:p>
        </c:rich>
      </c:tx>
      <c:overlay val="0"/>
    </c:title>
    <c:autoTitleDeleted val="0"/>
    <c:plotArea>
      <c:layout/>
      <c:barChart>
        <c:barDir val="col"/>
        <c:grouping val="stacked"/>
        <c:varyColors val="0"/>
        <c:ser>
          <c:idx val="11"/>
          <c:order val="0"/>
          <c:tx>
            <c:strRef>
              <c:f>'Letztze 11 Jahren'!$B$38</c:f>
              <c:strCache>
                <c:ptCount val="1"/>
                <c:pt idx="0">
                  <c:v>Wattenscheid</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Jahren'!$C$38:$M$38</c:f>
              <c:numCache>
                <c:formatCode>General</c:formatCode>
                <c:ptCount val="11"/>
                <c:pt idx="0">
                  <c:v>32</c:v>
                </c:pt>
                <c:pt idx="1">
                  <c:v>33</c:v>
                </c:pt>
                <c:pt idx="2">
                  <c:v>35</c:v>
                </c:pt>
                <c:pt idx="3">
                  <c:v>17</c:v>
                </c:pt>
                <c:pt idx="4">
                  <c:v>18</c:v>
                </c:pt>
                <c:pt idx="5">
                  <c:v>31</c:v>
                </c:pt>
                <c:pt idx="6">
                  <c:v>59</c:v>
                </c:pt>
                <c:pt idx="7">
                  <c:v>33</c:v>
                </c:pt>
                <c:pt idx="8">
                  <c:v>41</c:v>
                </c:pt>
                <c:pt idx="9">
                  <c:v>38</c:v>
                </c:pt>
                <c:pt idx="10">
                  <c:v>14</c:v>
                </c:pt>
              </c:numCache>
            </c:numRef>
          </c:val>
        </c:ser>
        <c:dLbls>
          <c:showLegendKey val="0"/>
          <c:showVal val="0"/>
          <c:showCatName val="0"/>
          <c:showSerName val="0"/>
          <c:showPercent val="0"/>
          <c:showBubbleSize val="0"/>
        </c:dLbls>
        <c:gapWidth val="75"/>
        <c:overlap val="100"/>
        <c:axId val="327006040"/>
        <c:axId val="327006824"/>
      </c:barChart>
      <c:catAx>
        <c:axId val="327006040"/>
        <c:scaling>
          <c:orientation val="minMax"/>
        </c:scaling>
        <c:delete val="0"/>
        <c:axPos val="b"/>
        <c:numFmt formatCode="General" sourceLinked="1"/>
        <c:majorTickMark val="none"/>
        <c:minorTickMark val="none"/>
        <c:tickLblPos val="nextTo"/>
        <c:crossAx val="327006824"/>
        <c:crosses val="autoZero"/>
        <c:auto val="1"/>
        <c:lblAlgn val="ctr"/>
        <c:lblOffset val="100"/>
        <c:noMultiLvlLbl val="0"/>
      </c:catAx>
      <c:valAx>
        <c:axId val="327006824"/>
        <c:scaling>
          <c:orientation val="minMax"/>
        </c:scaling>
        <c:delete val="0"/>
        <c:axPos val="l"/>
        <c:majorGridlines/>
        <c:numFmt formatCode="General" sourceLinked="1"/>
        <c:majorTickMark val="none"/>
        <c:minorTickMark val="none"/>
        <c:tickLblPos val="nextTo"/>
        <c:spPr>
          <a:ln w="9525">
            <a:noFill/>
          </a:ln>
        </c:spPr>
        <c:crossAx val="327006040"/>
        <c:crosses val="autoZero"/>
        <c:crossBetween val="between"/>
      </c:valAx>
    </c:plotArea>
    <c:legend>
      <c:legendPos val="b"/>
      <c:overlay val="0"/>
    </c:legend>
    <c:plotVisOnly val="1"/>
    <c:dispBlanksAs val="gap"/>
    <c:showDLblsOverMax val="0"/>
  </c:chart>
  <c:printSettings>
    <c:headerFooter/>
    <c:pageMargins b="0.75000000000001421" l="0.70000000000000062" r="0.70000000000000062" t="0.75000000000001421" header="0.30000000000000032" footer="0.30000000000000032"/>
    <c:pageSetup/>
  </c:printSettings>
</c:chartSpace>
</file>

<file path=xl/charts/chart13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Maineiche</a:t>
            </a:r>
          </a:p>
        </c:rich>
      </c:tx>
      <c:overlay val="0"/>
    </c:title>
    <c:autoTitleDeleted val="0"/>
    <c:plotArea>
      <c:layout/>
      <c:barChart>
        <c:barDir val="col"/>
        <c:grouping val="stacked"/>
        <c:varyColors val="0"/>
        <c:ser>
          <c:idx val="11"/>
          <c:order val="0"/>
          <c:tx>
            <c:strRef>
              <c:f>'Letztze 11 Jahren'!$B$39</c:f>
              <c:strCache>
                <c:ptCount val="1"/>
                <c:pt idx="0">
                  <c:v>Maineiche</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Jahren'!$C$39:$M$39</c:f>
              <c:numCache>
                <c:formatCode>General</c:formatCode>
                <c:ptCount val="11"/>
                <c:pt idx="0">
                  <c:v>45</c:v>
                </c:pt>
                <c:pt idx="1">
                  <c:v>39</c:v>
                </c:pt>
                <c:pt idx="2">
                  <c:v>41</c:v>
                </c:pt>
                <c:pt idx="3">
                  <c:v>50</c:v>
                </c:pt>
                <c:pt idx="4">
                  <c:v>48</c:v>
                </c:pt>
                <c:pt idx="5">
                  <c:v>35</c:v>
                </c:pt>
                <c:pt idx="6">
                  <c:v>32</c:v>
                </c:pt>
                <c:pt idx="7">
                  <c:v>15</c:v>
                </c:pt>
                <c:pt idx="8">
                  <c:v>21</c:v>
                </c:pt>
                <c:pt idx="9">
                  <c:v>10</c:v>
                </c:pt>
                <c:pt idx="10">
                  <c:v>13</c:v>
                </c:pt>
              </c:numCache>
            </c:numRef>
          </c:val>
        </c:ser>
        <c:dLbls>
          <c:showLegendKey val="0"/>
          <c:showVal val="0"/>
          <c:showCatName val="0"/>
          <c:showSerName val="0"/>
          <c:showPercent val="0"/>
          <c:showBubbleSize val="0"/>
        </c:dLbls>
        <c:gapWidth val="75"/>
        <c:overlap val="100"/>
        <c:axId val="327011528"/>
        <c:axId val="327007216"/>
      </c:barChart>
      <c:catAx>
        <c:axId val="327011528"/>
        <c:scaling>
          <c:orientation val="minMax"/>
        </c:scaling>
        <c:delete val="0"/>
        <c:axPos val="b"/>
        <c:numFmt formatCode="General" sourceLinked="1"/>
        <c:majorTickMark val="none"/>
        <c:minorTickMark val="none"/>
        <c:tickLblPos val="nextTo"/>
        <c:crossAx val="327007216"/>
        <c:crosses val="autoZero"/>
        <c:auto val="1"/>
        <c:lblAlgn val="ctr"/>
        <c:lblOffset val="100"/>
        <c:noMultiLvlLbl val="0"/>
      </c:catAx>
      <c:valAx>
        <c:axId val="327007216"/>
        <c:scaling>
          <c:orientation val="minMax"/>
        </c:scaling>
        <c:delete val="0"/>
        <c:axPos val="l"/>
        <c:majorGridlines/>
        <c:numFmt formatCode="General" sourceLinked="1"/>
        <c:majorTickMark val="none"/>
        <c:minorTickMark val="none"/>
        <c:tickLblPos val="nextTo"/>
        <c:spPr>
          <a:ln w="9525">
            <a:noFill/>
          </a:ln>
        </c:spPr>
        <c:crossAx val="327011528"/>
        <c:crosses val="autoZero"/>
        <c:crossBetween val="between"/>
      </c:valAx>
    </c:plotArea>
    <c:legend>
      <c:legendPos val="b"/>
      <c:overlay val="0"/>
    </c:legend>
    <c:plotVisOnly val="1"/>
    <c:dispBlanksAs val="gap"/>
    <c:showDLblsOverMax val="0"/>
  </c:chart>
  <c:printSettings>
    <c:headerFooter/>
    <c:pageMargins b="0.75000000000001421" l="0.70000000000000062" r="0.70000000000000062" t="0.75000000000001421" header="0.30000000000000032" footer="0.30000000000000032"/>
    <c:pageSetup/>
  </c:printSettings>
</c:chartSpace>
</file>

<file path=xl/charts/chart13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Karthago + Kap Karthago</a:t>
            </a:r>
          </a:p>
        </c:rich>
      </c:tx>
      <c:overlay val="0"/>
    </c:title>
    <c:autoTitleDeleted val="0"/>
    <c:plotArea>
      <c:layout/>
      <c:barChart>
        <c:barDir val="col"/>
        <c:grouping val="stacked"/>
        <c:varyColors val="0"/>
        <c:ser>
          <c:idx val="11"/>
          <c:order val="0"/>
          <c:tx>
            <c:strRef>
              <c:f>'Letztze 11 Jahren'!$B$41</c:f>
              <c:strCache>
                <c:ptCount val="1"/>
                <c:pt idx="0">
                  <c:v>Karthago</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Jahren'!$C$41:$M$41</c:f>
              <c:numCache>
                <c:formatCode>General</c:formatCode>
                <c:ptCount val="11"/>
                <c:pt idx="0">
                  <c:v>40</c:v>
                </c:pt>
                <c:pt idx="1">
                  <c:v>46</c:v>
                </c:pt>
                <c:pt idx="2">
                  <c:v>21</c:v>
                </c:pt>
                <c:pt idx="3">
                  <c:v>27</c:v>
                </c:pt>
                <c:pt idx="4">
                  <c:v>32</c:v>
                </c:pt>
                <c:pt idx="5">
                  <c:v>35</c:v>
                </c:pt>
                <c:pt idx="6">
                  <c:v>23</c:v>
                </c:pt>
                <c:pt idx="7">
                  <c:v>49</c:v>
                </c:pt>
                <c:pt idx="8">
                  <c:v>44</c:v>
                </c:pt>
                <c:pt idx="9">
                  <c:v>10</c:v>
                </c:pt>
                <c:pt idx="10">
                  <c:v>20</c:v>
                </c:pt>
              </c:numCache>
            </c:numRef>
          </c:val>
        </c:ser>
        <c:ser>
          <c:idx val="0"/>
          <c:order val="1"/>
          <c:tx>
            <c:strRef>
              <c:f>'Letztze 11 Jahren'!$B$93</c:f>
              <c:strCache>
                <c:ptCount val="1"/>
                <c:pt idx="0">
                  <c:v>Kap Karthago</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Jahren'!$C$93:$M$93</c:f>
              <c:numCache>
                <c:formatCode>General</c:formatCode>
                <c:ptCount val="11"/>
                <c:pt idx="1">
                  <c:v>20</c:v>
                </c:pt>
                <c:pt idx="2">
                  <c:v>10</c:v>
                </c:pt>
                <c:pt idx="3">
                  <c:v>10</c:v>
                </c:pt>
                <c:pt idx="4">
                  <c:v>11</c:v>
                </c:pt>
                <c:pt idx="5">
                  <c:v>7</c:v>
                </c:pt>
              </c:numCache>
            </c:numRef>
          </c:val>
        </c:ser>
        <c:dLbls>
          <c:showLegendKey val="0"/>
          <c:showVal val="0"/>
          <c:showCatName val="0"/>
          <c:showSerName val="0"/>
          <c:showPercent val="0"/>
          <c:showBubbleSize val="0"/>
        </c:dLbls>
        <c:gapWidth val="75"/>
        <c:overlap val="100"/>
        <c:axId val="327002120"/>
        <c:axId val="327000160"/>
      </c:barChart>
      <c:catAx>
        <c:axId val="327002120"/>
        <c:scaling>
          <c:orientation val="minMax"/>
        </c:scaling>
        <c:delete val="0"/>
        <c:axPos val="b"/>
        <c:numFmt formatCode="General" sourceLinked="1"/>
        <c:majorTickMark val="none"/>
        <c:minorTickMark val="none"/>
        <c:tickLblPos val="nextTo"/>
        <c:crossAx val="327000160"/>
        <c:crosses val="autoZero"/>
        <c:auto val="1"/>
        <c:lblAlgn val="ctr"/>
        <c:lblOffset val="100"/>
        <c:noMultiLvlLbl val="0"/>
      </c:catAx>
      <c:valAx>
        <c:axId val="327000160"/>
        <c:scaling>
          <c:orientation val="minMax"/>
        </c:scaling>
        <c:delete val="0"/>
        <c:axPos val="l"/>
        <c:majorGridlines/>
        <c:numFmt formatCode="General" sourceLinked="1"/>
        <c:majorTickMark val="none"/>
        <c:minorTickMark val="none"/>
        <c:tickLblPos val="nextTo"/>
        <c:spPr>
          <a:ln w="9525">
            <a:noFill/>
          </a:ln>
        </c:spPr>
        <c:crossAx val="327002120"/>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3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Lastal</a:t>
            </a:r>
          </a:p>
        </c:rich>
      </c:tx>
      <c:overlay val="0"/>
    </c:title>
    <c:autoTitleDeleted val="0"/>
    <c:plotArea>
      <c:layout/>
      <c:barChart>
        <c:barDir val="col"/>
        <c:grouping val="stacked"/>
        <c:varyColors val="0"/>
        <c:ser>
          <c:idx val="11"/>
          <c:order val="0"/>
          <c:tx>
            <c:strRef>
              <c:f>'Letztze 11 Jahren'!$B$42</c:f>
              <c:strCache>
                <c:ptCount val="1"/>
                <c:pt idx="0">
                  <c:v>Lastal</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Jahren'!$C$42:$M$42</c:f>
              <c:numCache>
                <c:formatCode>General</c:formatCode>
                <c:ptCount val="11"/>
                <c:pt idx="0">
                  <c:v>29</c:v>
                </c:pt>
                <c:pt idx="1">
                  <c:v>16</c:v>
                </c:pt>
                <c:pt idx="2">
                  <c:v>22</c:v>
                </c:pt>
                <c:pt idx="3">
                  <c:v>14</c:v>
                </c:pt>
                <c:pt idx="4">
                  <c:v>46</c:v>
                </c:pt>
                <c:pt idx="5">
                  <c:v>21</c:v>
                </c:pt>
                <c:pt idx="6">
                  <c:v>36</c:v>
                </c:pt>
                <c:pt idx="7">
                  <c:v>39</c:v>
                </c:pt>
                <c:pt idx="8">
                  <c:v>47</c:v>
                </c:pt>
                <c:pt idx="9">
                  <c:v>45</c:v>
                </c:pt>
                <c:pt idx="10">
                  <c:v>31</c:v>
                </c:pt>
              </c:numCache>
            </c:numRef>
          </c:val>
        </c:ser>
        <c:dLbls>
          <c:showLegendKey val="0"/>
          <c:showVal val="0"/>
          <c:showCatName val="0"/>
          <c:showSerName val="0"/>
          <c:showPercent val="0"/>
          <c:showBubbleSize val="0"/>
        </c:dLbls>
        <c:gapWidth val="75"/>
        <c:overlap val="100"/>
        <c:axId val="327008784"/>
        <c:axId val="327009568"/>
      </c:barChart>
      <c:catAx>
        <c:axId val="327008784"/>
        <c:scaling>
          <c:orientation val="minMax"/>
        </c:scaling>
        <c:delete val="0"/>
        <c:axPos val="b"/>
        <c:numFmt formatCode="General" sourceLinked="1"/>
        <c:majorTickMark val="none"/>
        <c:minorTickMark val="none"/>
        <c:tickLblPos val="nextTo"/>
        <c:crossAx val="327009568"/>
        <c:crosses val="autoZero"/>
        <c:auto val="1"/>
        <c:lblAlgn val="ctr"/>
        <c:lblOffset val="100"/>
        <c:noMultiLvlLbl val="0"/>
      </c:catAx>
      <c:valAx>
        <c:axId val="327009568"/>
        <c:scaling>
          <c:orientation val="minMax"/>
        </c:scaling>
        <c:delete val="0"/>
        <c:axPos val="l"/>
        <c:majorGridlines/>
        <c:numFmt formatCode="General" sourceLinked="1"/>
        <c:majorTickMark val="none"/>
        <c:minorTickMark val="none"/>
        <c:tickLblPos val="nextTo"/>
        <c:spPr>
          <a:ln w="9525">
            <a:noFill/>
          </a:ln>
        </c:spPr>
        <c:crossAx val="327008784"/>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3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Bierstadter Hof</a:t>
            </a:r>
          </a:p>
        </c:rich>
      </c:tx>
      <c:overlay val="0"/>
    </c:title>
    <c:autoTitleDeleted val="0"/>
    <c:plotArea>
      <c:layout/>
      <c:barChart>
        <c:barDir val="col"/>
        <c:grouping val="stacked"/>
        <c:varyColors val="0"/>
        <c:ser>
          <c:idx val="11"/>
          <c:order val="0"/>
          <c:tx>
            <c:strRef>
              <c:f>'Letztze 11 Jahren'!$B$43</c:f>
              <c:strCache>
                <c:ptCount val="1"/>
                <c:pt idx="0">
                  <c:v>Bierstadter Hof</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Jahren'!$C$43:$M$43</c:f>
              <c:numCache>
                <c:formatCode>General</c:formatCode>
                <c:ptCount val="11"/>
                <c:pt idx="0">
                  <c:v>49</c:v>
                </c:pt>
                <c:pt idx="1">
                  <c:v>30</c:v>
                </c:pt>
                <c:pt idx="2">
                  <c:v>35</c:v>
                </c:pt>
                <c:pt idx="3">
                  <c:v>23</c:v>
                </c:pt>
                <c:pt idx="4">
                  <c:v>25</c:v>
                </c:pt>
                <c:pt idx="5">
                  <c:v>26</c:v>
                </c:pt>
                <c:pt idx="6">
                  <c:v>42</c:v>
                </c:pt>
                <c:pt idx="7">
                  <c:v>20</c:v>
                </c:pt>
                <c:pt idx="8">
                  <c:v>43</c:v>
                </c:pt>
                <c:pt idx="9">
                  <c:v>36</c:v>
                </c:pt>
                <c:pt idx="10">
                  <c:v>14</c:v>
                </c:pt>
              </c:numCache>
            </c:numRef>
          </c:val>
        </c:ser>
        <c:dLbls>
          <c:showLegendKey val="0"/>
          <c:showVal val="0"/>
          <c:showCatName val="0"/>
          <c:showSerName val="0"/>
          <c:showPercent val="0"/>
          <c:showBubbleSize val="0"/>
        </c:dLbls>
        <c:gapWidth val="75"/>
        <c:overlap val="100"/>
        <c:axId val="327009960"/>
        <c:axId val="327010352"/>
      </c:barChart>
      <c:catAx>
        <c:axId val="327009960"/>
        <c:scaling>
          <c:orientation val="minMax"/>
        </c:scaling>
        <c:delete val="0"/>
        <c:axPos val="b"/>
        <c:numFmt formatCode="General" sourceLinked="1"/>
        <c:majorTickMark val="none"/>
        <c:minorTickMark val="none"/>
        <c:tickLblPos val="nextTo"/>
        <c:crossAx val="327010352"/>
        <c:crosses val="autoZero"/>
        <c:auto val="1"/>
        <c:lblAlgn val="ctr"/>
        <c:lblOffset val="100"/>
        <c:noMultiLvlLbl val="0"/>
      </c:catAx>
      <c:valAx>
        <c:axId val="327010352"/>
        <c:scaling>
          <c:orientation val="minMax"/>
        </c:scaling>
        <c:delete val="0"/>
        <c:axPos val="l"/>
        <c:majorGridlines/>
        <c:numFmt formatCode="General" sourceLinked="1"/>
        <c:majorTickMark val="none"/>
        <c:minorTickMark val="none"/>
        <c:tickLblPos val="nextTo"/>
        <c:spPr>
          <a:ln w="9525">
            <a:noFill/>
          </a:ln>
        </c:spPr>
        <c:crossAx val="327009960"/>
        <c:crosses val="autoZero"/>
        <c:crossBetween val="between"/>
      </c:valAx>
    </c:plotArea>
    <c:legend>
      <c:legendPos val="b"/>
      <c:overlay val="0"/>
    </c:legend>
    <c:plotVisOnly val="1"/>
    <c:dispBlanksAs val="gap"/>
    <c:showDLblsOverMax val="0"/>
  </c:chart>
  <c:printSettings>
    <c:headerFooter/>
    <c:pageMargins b="0.75000000000001421" l="0.70000000000000062" r="0.70000000000000062" t="0.75000000000001421"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Noriswand</a:t>
            </a:r>
          </a:p>
        </c:rich>
      </c:tx>
      <c:overlay val="0"/>
    </c:title>
    <c:autoTitleDeleted val="0"/>
    <c:plotArea>
      <c:layout/>
      <c:barChart>
        <c:barDir val="col"/>
        <c:grouping val="clustered"/>
        <c:varyColors val="0"/>
        <c:ser>
          <c:idx val="0"/>
          <c:order val="0"/>
          <c:tx>
            <c:strRef>
              <c:f>'Welpenübersicht 1986-2009'!$B$4</c:f>
              <c:strCache>
                <c:ptCount val="1"/>
                <c:pt idx="0">
                  <c:v>Noriswand</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1986-2009'!$D$4:$Z$4</c:f>
              <c:numCache>
                <c:formatCode>General</c:formatCode>
                <c:ptCount val="23"/>
                <c:pt idx="0">
                  <c:v>66</c:v>
                </c:pt>
                <c:pt idx="1">
                  <c:v>64</c:v>
                </c:pt>
                <c:pt idx="2">
                  <c:v>105</c:v>
                </c:pt>
                <c:pt idx="3">
                  <c:v>88</c:v>
                </c:pt>
                <c:pt idx="4">
                  <c:v>92</c:v>
                </c:pt>
                <c:pt idx="5">
                  <c:v>102</c:v>
                </c:pt>
                <c:pt idx="6">
                  <c:v>100</c:v>
                </c:pt>
                <c:pt idx="7">
                  <c:v>125</c:v>
                </c:pt>
                <c:pt idx="8">
                  <c:v>155</c:v>
                </c:pt>
                <c:pt idx="9">
                  <c:v>133</c:v>
                </c:pt>
                <c:pt idx="10">
                  <c:v>85</c:v>
                </c:pt>
                <c:pt idx="11">
                  <c:v>98</c:v>
                </c:pt>
                <c:pt idx="12">
                  <c:v>107</c:v>
                </c:pt>
                <c:pt idx="13">
                  <c:v>30</c:v>
                </c:pt>
                <c:pt idx="14">
                  <c:v>40</c:v>
                </c:pt>
                <c:pt idx="15">
                  <c:v>46</c:v>
                </c:pt>
                <c:pt idx="16">
                  <c:v>30</c:v>
                </c:pt>
                <c:pt idx="17">
                  <c:v>47</c:v>
                </c:pt>
                <c:pt idx="18">
                  <c:v>20</c:v>
                </c:pt>
                <c:pt idx="19">
                  <c:v>47</c:v>
                </c:pt>
                <c:pt idx="20">
                  <c:v>34</c:v>
                </c:pt>
                <c:pt idx="21">
                  <c:v>37</c:v>
                </c:pt>
                <c:pt idx="22">
                  <c:v>25</c:v>
                </c:pt>
              </c:numCache>
            </c:numRef>
          </c:val>
        </c:ser>
        <c:dLbls>
          <c:showLegendKey val="0"/>
          <c:showVal val="0"/>
          <c:showCatName val="0"/>
          <c:showSerName val="0"/>
          <c:showPercent val="0"/>
          <c:showBubbleSize val="0"/>
        </c:dLbls>
        <c:gapWidth val="150"/>
        <c:axId val="271908952"/>
        <c:axId val="271912872"/>
      </c:barChart>
      <c:catAx>
        <c:axId val="271908952"/>
        <c:scaling>
          <c:orientation val="minMax"/>
        </c:scaling>
        <c:delete val="0"/>
        <c:axPos val="b"/>
        <c:numFmt formatCode="General" sourceLinked="0"/>
        <c:majorTickMark val="none"/>
        <c:minorTickMark val="none"/>
        <c:tickLblPos val="nextTo"/>
        <c:crossAx val="271912872"/>
        <c:crosses val="autoZero"/>
        <c:auto val="1"/>
        <c:lblAlgn val="ctr"/>
        <c:lblOffset val="100"/>
        <c:noMultiLvlLbl val="0"/>
      </c:catAx>
      <c:valAx>
        <c:axId val="271912872"/>
        <c:scaling>
          <c:orientation val="minMax"/>
        </c:scaling>
        <c:delete val="0"/>
        <c:axPos val="l"/>
        <c:majorGridlines/>
        <c:numFmt formatCode="General" sourceLinked="1"/>
        <c:majorTickMark val="none"/>
        <c:minorTickMark val="none"/>
        <c:tickLblPos val="nextTo"/>
        <c:spPr>
          <a:ln w="9525">
            <a:noFill/>
          </a:ln>
        </c:spPr>
        <c:crossAx val="271908952"/>
        <c:crosses val="autoZero"/>
        <c:crossBetween val="between"/>
      </c:valAx>
    </c:plotArea>
    <c:legend>
      <c:legendPos val="b"/>
      <c:overlay val="0"/>
    </c:legend>
    <c:plotVisOnly val="1"/>
    <c:dispBlanksAs val="gap"/>
    <c:showDLblsOverMax val="0"/>
  </c:chart>
  <c:printSettings>
    <c:headerFooter/>
    <c:pageMargins b="0.75000000000001277" l="0.70000000000000062" r="0.70000000000000062" t="0.75000000000001277" header="0.30000000000000032" footer="0.30000000000000032"/>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Baruther Land</a:t>
            </a:r>
          </a:p>
        </c:rich>
      </c:tx>
      <c:overlay val="0"/>
    </c:title>
    <c:autoTitleDeleted val="0"/>
    <c:plotArea>
      <c:layout/>
      <c:barChart>
        <c:barDir val="col"/>
        <c:grouping val="stacked"/>
        <c:varyColors val="0"/>
        <c:ser>
          <c:idx val="11"/>
          <c:order val="0"/>
          <c:tx>
            <c:strRef>
              <c:f>'Letztze 11 Jahren'!$B$44</c:f>
              <c:strCache>
                <c:ptCount val="1"/>
                <c:pt idx="0">
                  <c:v>Baruther Land</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Jahren'!$C$44:$M$44</c:f>
              <c:numCache>
                <c:formatCode>General</c:formatCode>
                <c:ptCount val="11"/>
                <c:pt idx="0">
                  <c:v>36</c:v>
                </c:pt>
                <c:pt idx="1">
                  <c:v>44</c:v>
                </c:pt>
                <c:pt idx="2">
                  <c:v>46</c:v>
                </c:pt>
                <c:pt idx="3">
                  <c:v>19</c:v>
                </c:pt>
                <c:pt idx="4">
                  <c:v>56</c:v>
                </c:pt>
                <c:pt idx="5">
                  <c:v>33</c:v>
                </c:pt>
                <c:pt idx="6">
                  <c:v>12</c:v>
                </c:pt>
                <c:pt idx="7">
                  <c:v>41</c:v>
                </c:pt>
                <c:pt idx="8">
                  <c:v>26</c:v>
                </c:pt>
                <c:pt idx="9">
                  <c:v>14</c:v>
                </c:pt>
                <c:pt idx="10">
                  <c:v>15</c:v>
                </c:pt>
              </c:numCache>
            </c:numRef>
          </c:val>
        </c:ser>
        <c:dLbls>
          <c:showLegendKey val="0"/>
          <c:showVal val="0"/>
          <c:showCatName val="0"/>
          <c:showSerName val="0"/>
          <c:showPercent val="0"/>
          <c:showBubbleSize val="0"/>
        </c:dLbls>
        <c:gapWidth val="75"/>
        <c:overlap val="100"/>
        <c:axId val="327000552"/>
        <c:axId val="328579392"/>
      </c:barChart>
      <c:catAx>
        <c:axId val="327000552"/>
        <c:scaling>
          <c:orientation val="minMax"/>
        </c:scaling>
        <c:delete val="0"/>
        <c:axPos val="b"/>
        <c:numFmt formatCode="General" sourceLinked="1"/>
        <c:majorTickMark val="none"/>
        <c:minorTickMark val="none"/>
        <c:tickLblPos val="nextTo"/>
        <c:crossAx val="328579392"/>
        <c:crosses val="autoZero"/>
        <c:auto val="1"/>
        <c:lblAlgn val="ctr"/>
        <c:lblOffset val="100"/>
        <c:noMultiLvlLbl val="0"/>
      </c:catAx>
      <c:valAx>
        <c:axId val="328579392"/>
        <c:scaling>
          <c:orientation val="minMax"/>
        </c:scaling>
        <c:delete val="0"/>
        <c:axPos val="l"/>
        <c:majorGridlines/>
        <c:numFmt formatCode="General" sourceLinked="1"/>
        <c:majorTickMark val="none"/>
        <c:minorTickMark val="none"/>
        <c:tickLblPos val="nextTo"/>
        <c:spPr>
          <a:ln w="9525">
            <a:noFill/>
          </a:ln>
        </c:spPr>
        <c:crossAx val="327000552"/>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4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Bergmannshof</a:t>
            </a:r>
          </a:p>
        </c:rich>
      </c:tx>
      <c:overlay val="0"/>
    </c:title>
    <c:autoTitleDeleted val="0"/>
    <c:plotArea>
      <c:layout/>
      <c:barChart>
        <c:barDir val="col"/>
        <c:grouping val="stacked"/>
        <c:varyColors val="0"/>
        <c:ser>
          <c:idx val="11"/>
          <c:order val="0"/>
          <c:tx>
            <c:strRef>
              <c:f>'Letztze 11 Jahren'!$B$46</c:f>
              <c:strCache>
                <c:ptCount val="1"/>
                <c:pt idx="0">
                  <c:v>Bergmannshof</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Jahren'!$C$46:$M$46</c:f>
              <c:numCache>
                <c:formatCode>General</c:formatCode>
                <c:ptCount val="11"/>
                <c:pt idx="0">
                  <c:v>42</c:v>
                </c:pt>
                <c:pt idx="1">
                  <c:v>38</c:v>
                </c:pt>
                <c:pt idx="2">
                  <c:v>69</c:v>
                </c:pt>
                <c:pt idx="3">
                  <c:v>27</c:v>
                </c:pt>
                <c:pt idx="4">
                  <c:v>21</c:v>
                </c:pt>
                <c:pt idx="5">
                  <c:v>9</c:v>
                </c:pt>
                <c:pt idx="7">
                  <c:v>8</c:v>
                </c:pt>
              </c:numCache>
            </c:numRef>
          </c:val>
        </c:ser>
        <c:dLbls>
          <c:showLegendKey val="0"/>
          <c:showVal val="0"/>
          <c:showCatName val="0"/>
          <c:showSerName val="0"/>
          <c:showPercent val="0"/>
          <c:showBubbleSize val="0"/>
        </c:dLbls>
        <c:gapWidth val="75"/>
        <c:overlap val="100"/>
        <c:axId val="328578216"/>
        <c:axId val="328580960"/>
      </c:barChart>
      <c:catAx>
        <c:axId val="328578216"/>
        <c:scaling>
          <c:orientation val="minMax"/>
        </c:scaling>
        <c:delete val="0"/>
        <c:axPos val="b"/>
        <c:numFmt formatCode="General" sourceLinked="1"/>
        <c:majorTickMark val="none"/>
        <c:minorTickMark val="none"/>
        <c:tickLblPos val="nextTo"/>
        <c:crossAx val="328580960"/>
        <c:crosses val="autoZero"/>
        <c:auto val="1"/>
        <c:lblAlgn val="ctr"/>
        <c:lblOffset val="100"/>
        <c:noMultiLvlLbl val="0"/>
      </c:catAx>
      <c:valAx>
        <c:axId val="328580960"/>
        <c:scaling>
          <c:orientation val="minMax"/>
        </c:scaling>
        <c:delete val="0"/>
        <c:axPos val="l"/>
        <c:majorGridlines/>
        <c:numFmt formatCode="General" sourceLinked="1"/>
        <c:majorTickMark val="none"/>
        <c:minorTickMark val="none"/>
        <c:tickLblPos val="nextTo"/>
        <c:spPr>
          <a:ln w="9525">
            <a:noFill/>
          </a:ln>
        </c:spPr>
        <c:crossAx val="328578216"/>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4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Haus Tyson</a:t>
            </a:r>
          </a:p>
        </c:rich>
      </c:tx>
      <c:overlay val="0"/>
    </c:title>
    <c:autoTitleDeleted val="0"/>
    <c:plotArea>
      <c:layout/>
      <c:barChart>
        <c:barDir val="col"/>
        <c:grouping val="stacked"/>
        <c:varyColors val="0"/>
        <c:ser>
          <c:idx val="11"/>
          <c:order val="0"/>
          <c:tx>
            <c:strRef>
              <c:f>'Letztze 11 Jahren'!$B$48</c:f>
              <c:strCache>
                <c:ptCount val="1"/>
                <c:pt idx="0">
                  <c:v>Haus Tyson</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Jahren'!$C$48:$M$48</c:f>
              <c:numCache>
                <c:formatCode>General</c:formatCode>
                <c:ptCount val="11"/>
                <c:pt idx="0">
                  <c:v>16</c:v>
                </c:pt>
                <c:pt idx="1">
                  <c:v>36</c:v>
                </c:pt>
                <c:pt idx="2">
                  <c:v>13</c:v>
                </c:pt>
                <c:pt idx="3">
                  <c:v>36</c:v>
                </c:pt>
                <c:pt idx="4">
                  <c:v>32</c:v>
                </c:pt>
                <c:pt idx="5">
                  <c:v>37</c:v>
                </c:pt>
                <c:pt idx="6">
                  <c:v>33</c:v>
                </c:pt>
                <c:pt idx="7">
                  <c:v>50</c:v>
                </c:pt>
                <c:pt idx="8">
                  <c:v>36</c:v>
                </c:pt>
                <c:pt idx="9">
                  <c:v>12</c:v>
                </c:pt>
              </c:numCache>
            </c:numRef>
          </c:val>
        </c:ser>
        <c:dLbls>
          <c:showLegendKey val="0"/>
          <c:showVal val="0"/>
          <c:showCatName val="0"/>
          <c:showSerName val="0"/>
          <c:showPercent val="0"/>
          <c:showBubbleSize val="0"/>
        </c:dLbls>
        <c:gapWidth val="75"/>
        <c:overlap val="100"/>
        <c:axId val="328580568"/>
        <c:axId val="328576648"/>
      </c:barChart>
      <c:catAx>
        <c:axId val="328580568"/>
        <c:scaling>
          <c:orientation val="minMax"/>
        </c:scaling>
        <c:delete val="0"/>
        <c:axPos val="b"/>
        <c:numFmt formatCode="General" sourceLinked="1"/>
        <c:majorTickMark val="none"/>
        <c:minorTickMark val="none"/>
        <c:tickLblPos val="nextTo"/>
        <c:crossAx val="328576648"/>
        <c:crosses val="autoZero"/>
        <c:auto val="1"/>
        <c:lblAlgn val="ctr"/>
        <c:lblOffset val="100"/>
        <c:noMultiLvlLbl val="0"/>
      </c:catAx>
      <c:valAx>
        <c:axId val="328576648"/>
        <c:scaling>
          <c:orientation val="minMax"/>
        </c:scaling>
        <c:delete val="0"/>
        <c:axPos val="l"/>
        <c:majorGridlines/>
        <c:numFmt formatCode="General" sourceLinked="1"/>
        <c:majorTickMark val="none"/>
        <c:minorTickMark val="none"/>
        <c:tickLblPos val="nextTo"/>
        <c:spPr>
          <a:ln w="9525">
            <a:noFill/>
          </a:ln>
        </c:spPr>
        <c:crossAx val="328580568"/>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4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Eichbaum</a:t>
            </a:r>
          </a:p>
        </c:rich>
      </c:tx>
      <c:overlay val="0"/>
    </c:title>
    <c:autoTitleDeleted val="0"/>
    <c:plotArea>
      <c:layout/>
      <c:barChart>
        <c:barDir val="col"/>
        <c:grouping val="stacked"/>
        <c:varyColors val="0"/>
        <c:ser>
          <c:idx val="11"/>
          <c:order val="0"/>
          <c:tx>
            <c:strRef>
              <c:f>'Letztze 11 Jahren'!$B$49</c:f>
              <c:strCache>
                <c:ptCount val="1"/>
                <c:pt idx="0">
                  <c:v>Eichbaum</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Jahren'!$C$49:$M$49</c:f>
              <c:numCache>
                <c:formatCode>General</c:formatCode>
                <c:ptCount val="11"/>
                <c:pt idx="0">
                  <c:v>20</c:v>
                </c:pt>
                <c:pt idx="1">
                  <c:v>42</c:v>
                </c:pt>
                <c:pt idx="2">
                  <c:v>42</c:v>
                </c:pt>
                <c:pt idx="3">
                  <c:v>36</c:v>
                </c:pt>
                <c:pt idx="4">
                  <c:v>36</c:v>
                </c:pt>
                <c:pt idx="5">
                  <c:v>25</c:v>
                </c:pt>
                <c:pt idx="6">
                  <c:v>34</c:v>
                </c:pt>
                <c:pt idx="7">
                  <c:v>19</c:v>
                </c:pt>
                <c:pt idx="8">
                  <c:v>40</c:v>
                </c:pt>
                <c:pt idx="9">
                  <c:v>26</c:v>
                </c:pt>
                <c:pt idx="10">
                  <c:v>8</c:v>
                </c:pt>
              </c:numCache>
            </c:numRef>
          </c:val>
        </c:ser>
        <c:dLbls>
          <c:showLegendKey val="0"/>
          <c:showVal val="0"/>
          <c:showCatName val="0"/>
          <c:showSerName val="0"/>
          <c:showPercent val="0"/>
          <c:showBubbleSize val="0"/>
        </c:dLbls>
        <c:gapWidth val="75"/>
        <c:overlap val="100"/>
        <c:axId val="328576256"/>
        <c:axId val="328577040"/>
      </c:barChart>
      <c:catAx>
        <c:axId val="328576256"/>
        <c:scaling>
          <c:orientation val="minMax"/>
        </c:scaling>
        <c:delete val="0"/>
        <c:axPos val="b"/>
        <c:numFmt formatCode="General" sourceLinked="1"/>
        <c:majorTickMark val="none"/>
        <c:minorTickMark val="none"/>
        <c:tickLblPos val="nextTo"/>
        <c:crossAx val="328577040"/>
        <c:crosses val="autoZero"/>
        <c:auto val="1"/>
        <c:lblAlgn val="ctr"/>
        <c:lblOffset val="100"/>
        <c:noMultiLvlLbl val="0"/>
      </c:catAx>
      <c:valAx>
        <c:axId val="328577040"/>
        <c:scaling>
          <c:orientation val="minMax"/>
        </c:scaling>
        <c:delete val="0"/>
        <c:axPos val="l"/>
        <c:majorGridlines/>
        <c:numFmt formatCode="General" sourceLinked="1"/>
        <c:majorTickMark val="none"/>
        <c:minorTickMark val="none"/>
        <c:tickLblPos val="nextTo"/>
        <c:spPr>
          <a:ln w="9525">
            <a:noFill/>
          </a:ln>
        </c:spPr>
        <c:crossAx val="328576256"/>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4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Fidelius</a:t>
            </a:r>
          </a:p>
        </c:rich>
      </c:tx>
      <c:overlay val="0"/>
    </c:title>
    <c:autoTitleDeleted val="0"/>
    <c:plotArea>
      <c:layout/>
      <c:barChart>
        <c:barDir val="col"/>
        <c:grouping val="stacked"/>
        <c:varyColors val="0"/>
        <c:ser>
          <c:idx val="11"/>
          <c:order val="0"/>
          <c:tx>
            <c:strRef>
              <c:f>'Letztze 11 Jahren'!$B$50</c:f>
              <c:strCache>
                <c:ptCount val="1"/>
                <c:pt idx="0">
                  <c:v>Fidelius</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Jahren'!$C$50:$M$50</c:f>
              <c:numCache>
                <c:formatCode>General</c:formatCode>
                <c:ptCount val="11"/>
                <c:pt idx="0">
                  <c:v>38</c:v>
                </c:pt>
                <c:pt idx="1">
                  <c:v>33</c:v>
                </c:pt>
                <c:pt idx="2">
                  <c:v>32</c:v>
                </c:pt>
                <c:pt idx="3">
                  <c:v>40</c:v>
                </c:pt>
                <c:pt idx="4">
                  <c:v>12</c:v>
                </c:pt>
                <c:pt idx="5">
                  <c:v>33</c:v>
                </c:pt>
                <c:pt idx="6">
                  <c:v>46</c:v>
                </c:pt>
                <c:pt idx="7">
                  <c:v>23</c:v>
                </c:pt>
                <c:pt idx="8">
                  <c:v>17</c:v>
                </c:pt>
                <c:pt idx="9">
                  <c:v>24</c:v>
                </c:pt>
              </c:numCache>
            </c:numRef>
          </c:val>
        </c:ser>
        <c:dLbls>
          <c:showLegendKey val="0"/>
          <c:showVal val="0"/>
          <c:showCatName val="0"/>
          <c:showSerName val="0"/>
          <c:showPercent val="0"/>
          <c:showBubbleSize val="0"/>
        </c:dLbls>
        <c:gapWidth val="75"/>
        <c:overlap val="100"/>
        <c:axId val="328575472"/>
        <c:axId val="328584488"/>
      </c:barChart>
      <c:catAx>
        <c:axId val="328575472"/>
        <c:scaling>
          <c:orientation val="minMax"/>
        </c:scaling>
        <c:delete val="0"/>
        <c:axPos val="b"/>
        <c:numFmt formatCode="General" sourceLinked="1"/>
        <c:majorTickMark val="none"/>
        <c:minorTickMark val="none"/>
        <c:tickLblPos val="nextTo"/>
        <c:crossAx val="328584488"/>
        <c:crosses val="autoZero"/>
        <c:auto val="1"/>
        <c:lblAlgn val="ctr"/>
        <c:lblOffset val="100"/>
        <c:noMultiLvlLbl val="0"/>
      </c:catAx>
      <c:valAx>
        <c:axId val="328584488"/>
        <c:scaling>
          <c:orientation val="minMax"/>
        </c:scaling>
        <c:delete val="0"/>
        <c:axPos val="l"/>
        <c:majorGridlines/>
        <c:numFmt formatCode="General" sourceLinked="1"/>
        <c:majorTickMark val="none"/>
        <c:minorTickMark val="none"/>
        <c:tickLblPos val="nextTo"/>
        <c:spPr>
          <a:ln w="9525">
            <a:noFill/>
          </a:ln>
        </c:spPr>
        <c:crossAx val="328575472"/>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4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Aurelius</a:t>
            </a:r>
          </a:p>
        </c:rich>
      </c:tx>
      <c:overlay val="0"/>
    </c:title>
    <c:autoTitleDeleted val="0"/>
    <c:plotArea>
      <c:layout/>
      <c:barChart>
        <c:barDir val="col"/>
        <c:grouping val="stacked"/>
        <c:varyColors val="0"/>
        <c:ser>
          <c:idx val="11"/>
          <c:order val="0"/>
          <c:tx>
            <c:strRef>
              <c:f>'Letztze 11 Jahren'!$B$52</c:f>
              <c:strCache>
                <c:ptCount val="1"/>
                <c:pt idx="0">
                  <c:v>Aurelius ==&gt; Vegas-Pakros-Bax</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Jahren'!$C$52:$M$52</c:f>
              <c:numCache>
                <c:formatCode>General</c:formatCode>
                <c:ptCount val="11"/>
                <c:pt idx="0">
                  <c:v>26</c:v>
                </c:pt>
                <c:pt idx="1">
                  <c:v>45</c:v>
                </c:pt>
                <c:pt idx="2">
                  <c:v>26</c:v>
                </c:pt>
                <c:pt idx="3">
                  <c:v>43</c:v>
                </c:pt>
                <c:pt idx="4">
                  <c:v>17</c:v>
                </c:pt>
                <c:pt idx="5">
                  <c:v>9</c:v>
                </c:pt>
                <c:pt idx="6">
                  <c:v>28</c:v>
                </c:pt>
                <c:pt idx="7">
                  <c:v>27</c:v>
                </c:pt>
                <c:pt idx="8">
                  <c:v>53</c:v>
                </c:pt>
                <c:pt idx="9">
                  <c:v>21</c:v>
                </c:pt>
              </c:numCache>
            </c:numRef>
          </c:val>
        </c:ser>
        <c:dLbls>
          <c:showLegendKey val="0"/>
          <c:showVal val="0"/>
          <c:showCatName val="0"/>
          <c:showSerName val="0"/>
          <c:showPercent val="0"/>
          <c:showBubbleSize val="0"/>
        </c:dLbls>
        <c:gapWidth val="75"/>
        <c:overlap val="100"/>
        <c:axId val="328575864"/>
        <c:axId val="328585272"/>
      </c:barChart>
      <c:catAx>
        <c:axId val="328575864"/>
        <c:scaling>
          <c:orientation val="minMax"/>
        </c:scaling>
        <c:delete val="0"/>
        <c:axPos val="b"/>
        <c:numFmt formatCode="General" sourceLinked="1"/>
        <c:majorTickMark val="none"/>
        <c:minorTickMark val="none"/>
        <c:tickLblPos val="nextTo"/>
        <c:crossAx val="328585272"/>
        <c:crosses val="autoZero"/>
        <c:auto val="1"/>
        <c:lblAlgn val="ctr"/>
        <c:lblOffset val="100"/>
        <c:noMultiLvlLbl val="0"/>
      </c:catAx>
      <c:valAx>
        <c:axId val="328585272"/>
        <c:scaling>
          <c:orientation val="minMax"/>
        </c:scaling>
        <c:delete val="0"/>
        <c:axPos val="l"/>
        <c:majorGridlines/>
        <c:numFmt formatCode="General" sourceLinked="1"/>
        <c:majorTickMark val="none"/>
        <c:minorTickMark val="none"/>
        <c:tickLblPos val="nextTo"/>
        <c:spPr>
          <a:ln w="9525">
            <a:noFill/>
          </a:ln>
        </c:spPr>
        <c:crossAx val="328575864"/>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4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Kahler Heide</a:t>
            </a:r>
          </a:p>
        </c:rich>
      </c:tx>
      <c:overlay val="0"/>
    </c:title>
    <c:autoTitleDeleted val="0"/>
    <c:plotArea>
      <c:layout/>
      <c:barChart>
        <c:barDir val="col"/>
        <c:grouping val="stacked"/>
        <c:varyColors val="0"/>
        <c:ser>
          <c:idx val="11"/>
          <c:order val="0"/>
          <c:tx>
            <c:strRef>
              <c:f>'Letztze 11 Jahren'!$B$53</c:f>
              <c:strCache>
                <c:ptCount val="1"/>
                <c:pt idx="0">
                  <c:v>Kahler Heide</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Jahren'!$C$53:$M$53</c:f>
              <c:numCache>
                <c:formatCode>General</c:formatCode>
                <c:ptCount val="11"/>
                <c:pt idx="0">
                  <c:v>49</c:v>
                </c:pt>
                <c:pt idx="1">
                  <c:v>46</c:v>
                </c:pt>
                <c:pt idx="2">
                  <c:v>26</c:v>
                </c:pt>
                <c:pt idx="3">
                  <c:v>23</c:v>
                </c:pt>
                <c:pt idx="4">
                  <c:v>39</c:v>
                </c:pt>
                <c:pt idx="5">
                  <c:v>38</c:v>
                </c:pt>
                <c:pt idx="6">
                  <c:v>38</c:v>
                </c:pt>
                <c:pt idx="7">
                  <c:v>18</c:v>
                </c:pt>
                <c:pt idx="8">
                  <c:v>17</c:v>
                </c:pt>
                <c:pt idx="9">
                  <c:v>18</c:v>
                </c:pt>
                <c:pt idx="10">
                  <c:v>11</c:v>
                </c:pt>
              </c:numCache>
            </c:numRef>
          </c:val>
        </c:ser>
        <c:dLbls>
          <c:showLegendKey val="0"/>
          <c:showVal val="0"/>
          <c:showCatName val="0"/>
          <c:showSerName val="0"/>
          <c:showPercent val="0"/>
          <c:showBubbleSize val="0"/>
        </c:dLbls>
        <c:gapWidth val="75"/>
        <c:overlap val="100"/>
        <c:axId val="328577432"/>
        <c:axId val="328581352"/>
      </c:barChart>
      <c:catAx>
        <c:axId val="328577432"/>
        <c:scaling>
          <c:orientation val="minMax"/>
        </c:scaling>
        <c:delete val="0"/>
        <c:axPos val="b"/>
        <c:numFmt formatCode="General" sourceLinked="1"/>
        <c:majorTickMark val="none"/>
        <c:minorTickMark val="none"/>
        <c:tickLblPos val="nextTo"/>
        <c:crossAx val="328581352"/>
        <c:crosses val="autoZero"/>
        <c:auto val="1"/>
        <c:lblAlgn val="ctr"/>
        <c:lblOffset val="100"/>
        <c:noMultiLvlLbl val="0"/>
      </c:catAx>
      <c:valAx>
        <c:axId val="328581352"/>
        <c:scaling>
          <c:orientation val="minMax"/>
        </c:scaling>
        <c:delete val="0"/>
        <c:axPos val="l"/>
        <c:majorGridlines/>
        <c:numFmt formatCode="General" sourceLinked="1"/>
        <c:majorTickMark val="none"/>
        <c:minorTickMark val="none"/>
        <c:tickLblPos val="nextTo"/>
        <c:spPr>
          <a:ln w="9525">
            <a:noFill/>
          </a:ln>
        </c:spPr>
        <c:crossAx val="328577432"/>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4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Modithor</a:t>
            </a:r>
          </a:p>
        </c:rich>
      </c:tx>
      <c:overlay val="0"/>
    </c:title>
    <c:autoTitleDeleted val="0"/>
    <c:plotArea>
      <c:layout/>
      <c:barChart>
        <c:barDir val="col"/>
        <c:grouping val="stacked"/>
        <c:varyColors val="0"/>
        <c:ser>
          <c:idx val="11"/>
          <c:order val="0"/>
          <c:tx>
            <c:strRef>
              <c:f>'Letztze 11 Jahren'!$B$54</c:f>
              <c:strCache>
                <c:ptCount val="1"/>
                <c:pt idx="0">
                  <c:v>Modithor</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Jahren'!$C$54:$M$54</c:f>
              <c:numCache>
                <c:formatCode>General</c:formatCode>
                <c:ptCount val="11"/>
                <c:pt idx="0">
                  <c:v>22</c:v>
                </c:pt>
                <c:pt idx="1">
                  <c:v>37</c:v>
                </c:pt>
                <c:pt idx="2">
                  <c:v>47</c:v>
                </c:pt>
                <c:pt idx="3">
                  <c:v>27</c:v>
                </c:pt>
                <c:pt idx="4">
                  <c:v>34</c:v>
                </c:pt>
                <c:pt idx="5">
                  <c:v>50</c:v>
                </c:pt>
                <c:pt idx="6">
                  <c:v>20</c:v>
                </c:pt>
                <c:pt idx="7">
                  <c:v>46</c:v>
                </c:pt>
                <c:pt idx="8">
                  <c:v>23</c:v>
                </c:pt>
                <c:pt idx="9">
                  <c:v>9</c:v>
                </c:pt>
                <c:pt idx="10">
                  <c:v>7</c:v>
                </c:pt>
              </c:numCache>
            </c:numRef>
          </c:val>
        </c:ser>
        <c:dLbls>
          <c:showLegendKey val="0"/>
          <c:showVal val="0"/>
          <c:showCatName val="0"/>
          <c:showSerName val="0"/>
          <c:showPercent val="0"/>
          <c:showBubbleSize val="0"/>
        </c:dLbls>
        <c:gapWidth val="75"/>
        <c:overlap val="100"/>
        <c:axId val="328582136"/>
        <c:axId val="328583704"/>
      </c:barChart>
      <c:catAx>
        <c:axId val="328582136"/>
        <c:scaling>
          <c:orientation val="minMax"/>
        </c:scaling>
        <c:delete val="0"/>
        <c:axPos val="b"/>
        <c:numFmt formatCode="General" sourceLinked="1"/>
        <c:majorTickMark val="none"/>
        <c:minorTickMark val="none"/>
        <c:tickLblPos val="nextTo"/>
        <c:crossAx val="328583704"/>
        <c:crosses val="autoZero"/>
        <c:auto val="1"/>
        <c:lblAlgn val="ctr"/>
        <c:lblOffset val="100"/>
        <c:noMultiLvlLbl val="0"/>
      </c:catAx>
      <c:valAx>
        <c:axId val="328583704"/>
        <c:scaling>
          <c:orientation val="minMax"/>
        </c:scaling>
        <c:delete val="0"/>
        <c:axPos val="l"/>
        <c:majorGridlines/>
        <c:numFmt formatCode="General" sourceLinked="1"/>
        <c:majorTickMark val="none"/>
        <c:minorTickMark val="none"/>
        <c:tickLblPos val="nextTo"/>
        <c:spPr>
          <a:ln w="9525">
            <a:noFill/>
          </a:ln>
        </c:spPr>
        <c:crossAx val="328582136"/>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4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Emkendorfer Park</a:t>
            </a:r>
          </a:p>
        </c:rich>
      </c:tx>
      <c:overlay val="0"/>
    </c:title>
    <c:autoTitleDeleted val="0"/>
    <c:plotArea>
      <c:layout/>
      <c:barChart>
        <c:barDir val="col"/>
        <c:grouping val="stacked"/>
        <c:varyColors val="0"/>
        <c:ser>
          <c:idx val="11"/>
          <c:order val="0"/>
          <c:tx>
            <c:strRef>
              <c:f>'Letztze 11 Jahren'!$B$55</c:f>
              <c:strCache>
                <c:ptCount val="1"/>
                <c:pt idx="0">
                  <c:v>Emkendorfer Park</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Jahren'!$C$55:$M$55</c:f>
              <c:numCache>
                <c:formatCode>General</c:formatCode>
                <c:ptCount val="11"/>
                <c:pt idx="0">
                  <c:v>33</c:v>
                </c:pt>
                <c:pt idx="1">
                  <c:v>43</c:v>
                </c:pt>
                <c:pt idx="2">
                  <c:v>17</c:v>
                </c:pt>
                <c:pt idx="3">
                  <c:v>27</c:v>
                </c:pt>
                <c:pt idx="4">
                  <c:v>21</c:v>
                </c:pt>
                <c:pt idx="5">
                  <c:v>22</c:v>
                </c:pt>
                <c:pt idx="6">
                  <c:v>32</c:v>
                </c:pt>
                <c:pt idx="7">
                  <c:v>43</c:v>
                </c:pt>
                <c:pt idx="8">
                  <c:v>28</c:v>
                </c:pt>
                <c:pt idx="9">
                  <c:v>34</c:v>
                </c:pt>
                <c:pt idx="10">
                  <c:v>12</c:v>
                </c:pt>
              </c:numCache>
            </c:numRef>
          </c:val>
        </c:ser>
        <c:dLbls>
          <c:showLegendKey val="0"/>
          <c:showVal val="0"/>
          <c:showCatName val="0"/>
          <c:showSerName val="0"/>
          <c:showPercent val="0"/>
          <c:showBubbleSize val="0"/>
        </c:dLbls>
        <c:gapWidth val="75"/>
        <c:overlap val="100"/>
        <c:axId val="328575080"/>
        <c:axId val="328579784"/>
      </c:barChart>
      <c:catAx>
        <c:axId val="328575080"/>
        <c:scaling>
          <c:orientation val="minMax"/>
        </c:scaling>
        <c:delete val="0"/>
        <c:axPos val="b"/>
        <c:numFmt formatCode="General" sourceLinked="1"/>
        <c:majorTickMark val="none"/>
        <c:minorTickMark val="none"/>
        <c:tickLblPos val="nextTo"/>
        <c:crossAx val="328579784"/>
        <c:crosses val="autoZero"/>
        <c:auto val="1"/>
        <c:lblAlgn val="ctr"/>
        <c:lblOffset val="100"/>
        <c:noMultiLvlLbl val="0"/>
      </c:catAx>
      <c:valAx>
        <c:axId val="328579784"/>
        <c:scaling>
          <c:orientation val="minMax"/>
        </c:scaling>
        <c:delete val="0"/>
        <c:axPos val="l"/>
        <c:majorGridlines/>
        <c:numFmt formatCode="General" sourceLinked="1"/>
        <c:majorTickMark val="none"/>
        <c:minorTickMark val="none"/>
        <c:tickLblPos val="nextTo"/>
        <c:spPr>
          <a:ln w="9525">
            <a:noFill/>
          </a:ln>
        </c:spPr>
        <c:crossAx val="328575080"/>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Osterberger-Land</a:t>
            </a:r>
          </a:p>
        </c:rich>
      </c:tx>
      <c:overlay val="0"/>
    </c:title>
    <c:autoTitleDeleted val="0"/>
    <c:plotArea>
      <c:layout/>
      <c:barChart>
        <c:barDir val="col"/>
        <c:grouping val="stacked"/>
        <c:varyColors val="0"/>
        <c:ser>
          <c:idx val="11"/>
          <c:order val="0"/>
          <c:tx>
            <c:strRef>
              <c:f>'Letztze 11 Jahren'!$B$56</c:f>
              <c:strCache>
                <c:ptCount val="1"/>
                <c:pt idx="0">
                  <c:v>Osterberger-Land</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Jahren'!$C$56:$M$56</c:f>
              <c:numCache>
                <c:formatCode>General</c:formatCode>
                <c:ptCount val="11"/>
                <c:pt idx="0">
                  <c:v>15</c:v>
                </c:pt>
                <c:pt idx="1">
                  <c:v>19</c:v>
                </c:pt>
                <c:pt idx="2">
                  <c:v>31</c:v>
                </c:pt>
                <c:pt idx="3">
                  <c:v>18</c:v>
                </c:pt>
                <c:pt idx="4">
                  <c:v>25</c:v>
                </c:pt>
                <c:pt idx="5">
                  <c:v>31</c:v>
                </c:pt>
                <c:pt idx="6">
                  <c:v>19</c:v>
                </c:pt>
                <c:pt idx="7">
                  <c:v>30</c:v>
                </c:pt>
                <c:pt idx="8">
                  <c:v>46</c:v>
                </c:pt>
                <c:pt idx="9">
                  <c:v>33</c:v>
                </c:pt>
                <c:pt idx="10">
                  <c:v>43</c:v>
                </c:pt>
              </c:numCache>
            </c:numRef>
          </c:val>
        </c:ser>
        <c:dLbls>
          <c:showLegendKey val="0"/>
          <c:showVal val="0"/>
          <c:showCatName val="0"/>
          <c:showSerName val="0"/>
          <c:showPercent val="0"/>
          <c:showBubbleSize val="0"/>
        </c:dLbls>
        <c:gapWidth val="75"/>
        <c:overlap val="100"/>
        <c:axId val="328573512"/>
        <c:axId val="328573120"/>
      </c:barChart>
      <c:catAx>
        <c:axId val="328573512"/>
        <c:scaling>
          <c:orientation val="minMax"/>
        </c:scaling>
        <c:delete val="0"/>
        <c:axPos val="b"/>
        <c:numFmt formatCode="General" sourceLinked="1"/>
        <c:majorTickMark val="none"/>
        <c:minorTickMark val="none"/>
        <c:tickLblPos val="nextTo"/>
        <c:crossAx val="328573120"/>
        <c:crosses val="autoZero"/>
        <c:auto val="1"/>
        <c:lblAlgn val="ctr"/>
        <c:lblOffset val="100"/>
        <c:noMultiLvlLbl val="0"/>
      </c:catAx>
      <c:valAx>
        <c:axId val="328573120"/>
        <c:scaling>
          <c:orientation val="minMax"/>
        </c:scaling>
        <c:delete val="0"/>
        <c:axPos val="l"/>
        <c:majorGridlines/>
        <c:numFmt formatCode="General" sourceLinked="1"/>
        <c:majorTickMark val="none"/>
        <c:minorTickMark val="none"/>
        <c:tickLblPos val="nextTo"/>
        <c:spPr>
          <a:ln w="9525">
            <a:noFill/>
          </a:ln>
        </c:spPr>
        <c:crossAx val="328573512"/>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Bad-Boll + Bad Wäldle</a:t>
            </a:r>
          </a:p>
        </c:rich>
      </c:tx>
      <c:overlay val="0"/>
    </c:title>
    <c:autoTitleDeleted val="0"/>
    <c:plotArea>
      <c:layout/>
      <c:barChart>
        <c:barDir val="col"/>
        <c:grouping val="stacked"/>
        <c:varyColors val="0"/>
        <c:ser>
          <c:idx val="0"/>
          <c:order val="0"/>
          <c:tx>
            <c:strRef>
              <c:f>'Welpenübersicht 1986-2009'!$B$5</c:f>
              <c:strCache>
                <c:ptCount val="1"/>
                <c:pt idx="0">
                  <c:v>Bad-Boll *</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1986-2009'!$D$5:$Z$5</c:f>
              <c:numCache>
                <c:formatCode>General</c:formatCode>
                <c:ptCount val="23"/>
                <c:pt idx="0">
                  <c:v>72</c:v>
                </c:pt>
                <c:pt idx="1">
                  <c:v>82</c:v>
                </c:pt>
                <c:pt idx="2">
                  <c:v>46</c:v>
                </c:pt>
                <c:pt idx="3">
                  <c:v>76</c:v>
                </c:pt>
                <c:pt idx="4">
                  <c:v>94</c:v>
                </c:pt>
                <c:pt idx="5">
                  <c:v>79</c:v>
                </c:pt>
                <c:pt idx="6">
                  <c:v>87</c:v>
                </c:pt>
                <c:pt idx="7">
                  <c:v>110</c:v>
                </c:pt>
                <c:pt idx="8">
                  <c:v>69</c:v>
                </c:pt>
                <c:pt idx="9">
                  <c:v>58</c:v>
                </c:pt>
                <c:pt idx="10">
                  <c:v>74</c:v>
                </c:pt>
                <c:pt idx="11">
                  <c:v>63</c:v>
                </c:pt>
                <c:pt idx="12">
                  <c:v>76</c:v>
                </c:pt>
                <c:pt idx="13">
                  <c:v>55</c:v>
                </c:pt>
                <c:pt idx="14">
                  <c:v>57</c:v>
                </c:pt>
                <c:pt idx="15">
                  <c:v>48</c:v>
                </c:pt>
                <c:pt idx="16">
                  <c:v>61</c:v>
                </c:pt>
                <c:pt idx="17">
                  <c:v>28</c:v>
                </c:pt>
                <c:pt idx="18">
                  <c:v>51</c:v>
                </c:pt>
                <c:pt idx="19">
                  <c:v>67</c:v>
                </c:pt>
                <c:pt idx="20">
                  <c:v>33</c:v>
                </c:pt>
                <c:pt idx="21">
                  <c:v>49</c:v>
                </c:pt>
                <c:pt idx="22">
                  <c:v>24</c:v>
                </c:pt>
              </c:numCache>
            </c:numRef>
          </c:val>
        </c:ser>
        <c:ser>
          <c:idx val="1"/>
          <c:order val="1"/>
          <c:tx>
            <c:strRef>
              <c:f>'Welpenübersicht 1986-2009'!$B$118</c:f>
              <c:strCache>
                <c:ptCount val="1"/>
                <c:pt idx="0">
                  <c:v>Bad Wäldle</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1986-2009'!$D$118:$Z$118</c:f>
              <c:numCache>
                <c:formatCode>General</c:formatCode>
                <c:ptCount val="23"/>
                <c:pt idx="13">
                  <c:v>8</c:v>
                </c:pt>
                <c:pt idx="14">
                  <c:v>6</c:v>
                </c:pt>
                <c:pt idx="15">
                  <c:v>25</c:v>
                </c:pt>
                <c:pt idx="16">
                  <c:v>16</c:v>
                </c:pt>
                <c:pt idx="17">
                  <c:v>8</c:v>
                </c:pt>
                <c:pt idx="18">
                  <c:v>15</c:v>
                </c:pt>
                <c:pt idx="19">
                  <c:v>13</c:v>
                </c:pt>
                <c:pt idx="20">
                  <c:v>20</c:v>
                </c:pt>
                <c:pt idx="21">
                  <c:v>18</c:v>
                </c:pt>
                <c:pt idx="22">
                  <c:v>13</c:v>
                </c:pt>
              </c:numCache>
            </c:numRef>
          </c:val>
        </c:ser>
        <c:dLbls>
          <c:showLegendKey val="0"/>
          <c:showVal val="0"/>
          <c:showCatName val="0"/>
          <c:showSerName val="0"/>
          <c:showPercent val="0"/>
          <c:showBubbleSize val="0"/>
        </c:dLbls>
        <c:gapWidth val="150"/>
        <c:overlap val="100"/>
        <c:axId val="271905424"/>
        <c:axId val="321781872"/>
      </c:barChart>
      <c:catAx>
        <c:axId val="271905424"/>
        <c:scaling>
          <c:orientation val="minMax"/>
        </c:scaling>
        <c:delete val="0"/>
        <c:axPos val="b"/>
        <c:numFmt formatCode="General" sourceLinked="0"/>
        <c:majorTickMark val="none"/>
        <c:minorTickMark val="none"/>
        <c:tickLblPos val="nextTo"/>
        <c:crossAx val="321781872"/>
        <c:crosses val="autoZero"/>
        <c:auto val="1"/>
        <c:lblAlgn val="ctr"/>
        <c:lblOffset val="100"/>
        <c:noMultiLvlLbl val="0"/>
      </c:catAx>
      <c:valAx>
        <c:axId val="321781872"/>
        <c:scaling>
          <c:orientation val="minMax"/>
        </c:scaling>
        <c:delete val="0"/>
        <c:axPos val="l"/>
        <c:majorGridlines/>
        <c:numFmt formatCode="General" sourceLinked="1"/>
        <c:majorTickMark val="none"/>
        <c:minorTickMark val="none"/>
        <c:tickLblPos val="nextTo"/>
        <c:spPr>
          <a:ln w="9525">
            <a:noFill/>
          </a:ln>
        </c:spPr>
        <c:crossAx val="271905424"/>
        <c:crosses val="autoZero"/>
        <c:crossBetween val="between"/>
      </c:valAx>
    </c:plotArea>
    <c:legend>
      <c:legendPos val="b"/>
      <c:overlay val="0"/>
    </c:legend>
    <c:plotVisOnly val="1"/>
    <c:dispBlanksAs val="gap"/>
    <c:showDLblsOverMax val="0"/>
  </c:chart>
  <c:printSettings>
    <c:headerFooter/>
    <c:pageMargins b="0.75000000000001343" l="0.70000000000000062" r="0.70000000000000062" t="0.75000000000001343" header="0.30000000000000032" footer="0.30000000000000032"/>
    <c:pageSetup/>
  </c:printSettings>
</c:chartSpace>
</file>

<file path=xl/charts/chart15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Eichendorfschule</a:t>
            </a:r>
          </a:p>
        </c:rich>
      </c:tx>
      <c:overlay val="0"/>
    </c:title>
    <c:autoTitleDeleted val="0"/>
    <c:plotArea>
      <c:layout/>
      <c:barChart>
        <c:barDir val="col"/>
        <c:grouping val="stacked"/>
        <c:varyColors val="0"/>
        <c:ser>
          <c:idx val="11"/>
          <c:order val="0"/>
          <c:tx>
            <c:strRef>
              <c:f>'Letztze 11 Jahren'!$B$57</c:f>
              <c:strCache>
                <c:ptCount val="1"/>
                <c:pt idx="0">
                  <c:v>Eichendorfschule</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Jahren'!$C$57:$M$57</c:f>
              <c:numCache>
                <c:formatCode>General</c:formatCode>
                <c:ptCount val="11"/>
                <c:pt idx="0">
                  <c:v>26</c:v>
                </c:pt>
                <c:pt idx="1">
                  <c:v>27</c:v>
                </c:pt>
                <c:pt idx="2">
                  <c:v>26</c:v>
                </c:pt>
                <c:pt idx="3">
                  <c:v>33</c:v>
                </c:pt>
                <c:pt idx="4">
                  <c:v>34</c:v>
                </c:pt>
                <c:pt idx="5">
                  <c:v>20</c:v>
                </c:pt>
                <c:pt idx="6">
                  <c:v>32</c:v>
                </c:pt>
                <c:pt idx="7">
                  <c:v>37</c:v>
                </c:pt>
                <c:pt idx="8">
                  <c:v>26</c:v>
                </c:pt>
                <c:pt idx="9">
                  <c:v>32</c:v>
                </c:pt>
                <c:pt idx="10">
                  <c:v>14</c:v>
                </c:pt>
              </c:numCache>
            </c:numRef>
          </c:val>
        </c:ser>
        <c:dLbls>
          <c:showLegendKey val="0"/>
          <c:showVal val="0"/>
          <c:showCatName val="0"/>
          <c:showSerName val="0"/>
          <c:showPercent val="0"/>
          <c:showBubbleSize val="0"/>
        </c:dLbls>
        <c:gapWidth val="75"/>
        <c:overlap val="100"/>
        <c:axId val="328581744"/>
        <c:axId val="328574688"/>
      </c:barChart>
      <c:catAx>
        <c:axId val="328581744"/>
        <c:scaling>
          <c:orientation val="minMax"/>
        </c:scaling>
        <c:delete val="0"/>
        <c:axPos val="b"/>
        <c:numFmt formatCode="General" sourceLinked="1"/>
        <c:majorTickMark val="none"/>
        <c:minorTickMark val="none"/>
        <c:tickLblPos val="nextTo"/>
        <c:crossAx val="328574688"/>
        <c:crosses val="autoZero"/>
        <c:auto val="1"/>
        <c:lblAlgn val="ctr"/>
        <c:lblOffset val="100"/>
        <c:noMultiLvlLbl val="0"/>
      </c:catAx>
      <c:valAx>
        <c:axId val="328574688"/>
        <c:scaling>
          <c:orientation val="minMax"/>
        </c:scaling>
        <c:delete val="0"/>
        <c:axPos val="l"/>
        <c:majorGridlines/>
        <c:numFmt formatCode="General" sourceLinked="1"/>
        <c:majorTickMark val="none"/>
        <c:minorTickMark val="none"/>
        <c:tickLblPos val="nextTo"/>
        <c:spPr>
          <a:ln w="9525">
            <a:noFill/>
          </a:ln>
        </c:spPr>
        <c:crossAx val="328581744"/>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5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Sandkautschneise</a:t>
            </a:r>
          </a:p>
        </c:rich>
      </c:tx>
      <c:overlay val="0"/>
    </c:title>
    <c:autoTitleDeleted val="0"/>
    <c:plotArea>
      <c:layout/>
      <c:barChart>
        <c:barDir val="col"/>
        <c:grouping val="stacked"/>
        <c:varyColors val="0"/>
        <c:ser>
          <c:idx val="11"/>
          <c:order val="0"/>
          <c:tx>
            <c:strRef>
              <c:f>'Letztze 11 Jahren'!$B$58</c:f>
              <c:strCache>
                <c:ptCount val="1"/>
                <c:pt idx="0">
                  <c:v>Sandkautschneise</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Jahren'!$C$58:$M$58</c:f>
              <c:numCache>
                <c:formatCode>General</c:formatCode>
                <c:ptCount val="11"/>
                <c:pt idx="0">
                  <c:v>34</c:v>
                </c:pt>
                <c:pt idx="1">
                  <c:v>40</c:v>
                </c:pt>
                <c:pt idx="2">
                  <c:v>26</c:v>
                </c:pt>
                <c:pt idx="3">
                  <c:v>35</c:v>
                </c:pt>
                <c:pt idx="4">
                  <c:v>29</c:v>
                </c:pt>
                <c:pt idx="5">
                  <c:v>39</c:v>
                </c:pt>
                <c:pt idx="6">
                  <c:v>26</c:v>
                </c:pt>
                <c:pt idx="7">
                  <c:v>39</c:v>
                </c:pt>
                <c:pt idx="8">
                  <c:v>24</c:v>
                </c:pt>
                <c:pt idx="9">
                  <c:v>7</c:v>
                </c:pt>
                <c:pt idx="10">
                  <c:v>6</c:v>
                </c:pt>
              </c:numCache>
            </c:numRef>
          </c:val>
        </c:ser>
        <c:dLbls>
          <c:showLegendKey val="0"/>
          <c:showVal val="0"/>
          <c:showCatName val="0"/>
          <c:showSerName val="0"/>
          <c:showPercent val="0"/>
          <c:showBubbleSize val="0"/>
        </c:dLbls>
        <c:gapWidth val="75"/>
        <c:overlap val="100"/>
        <c:axId val="328597424"/>
        <c:axId val="328595072"/>
      </c:barChart>
      <c:catAx>
        <c:axId val="328597424"/>
        <c:scaling>
          <c:orientation val="minMax"/>
        </c:scaling>
        <c:delete val="0"/>
        <c:axPos val="b"/>
        <c:numFmt formatCode="General" sourceLinked="1"/>
        <c:majorTickMark val="none"/>
        <c:minorTickMark val="none"/>
        <c:tickLblPos val="nextTo"/>
        <c:crossAx val="328595072"/>
        <c:crosses val="autoZero"/>
        <c:auto val="1"/>
        <c:lblAlgn val="ctr"/>
        <c:lblOffset val="100"/>
        <c:noMultiLvlLbl val="0"/>
      </c:catAx>
      <c:valAx>
        <c:axId val="328595072"/>
        <c:scaling>
          <c:orientation val="minMax"/>
        </c:scaling>
        <c:delete val="0"/>
        <c:axPos val="l"/>
        <c:majorGridlines/>
        <c:numFmt formatCode="General" sourceLinked="1"/>
        <c:majorTickMark val="none"/>
        <c:minorTickMark val="none"/>
        <c:tickLblPos val="nextTo"/>
        <c:spPr>
          <a:ln w="9525">
            <a:noFill/>
          </a:ln>
        </c:spPr>
        <c:crossAx val="328597424"/>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5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Finkenschlag</a:t>
            </a:r>
          </a:p>
        </c:rich>
      </c:tx>
      <c:overlay val="0"/>
    </c:title>
    <c:autoTitleDeleted val="0"/>
    <c:plotArea>
      <c:layout/>
      <c:barChart>
        <c:barDir val="col"/>
        <c:grouping val="stacked"/>
        <c:varyColors val="0"/>
        <c:ser>
          <c:idx val="11"/>
          <c:order val="0"/>
          <c:tx>
            <c:strRef>
              <c:f>'Letztze 11 Jahren'!$B$59</c:f>
              <c:strCache>
                <c:ptCount val="1"/>
                <c:pt idx="0">
                  <c:v>Finkenschlag</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Jahren'!$C$59:$M$59</c:f>
              <c:numCache>
                <c:formatCode>General</c:formatCode>
                <c:ptCount val="11"/>
                <c:pt idx="0">
                  <c:v>23</c:v>
                </c:pt>
                <c:pt idx="1">
                  <c:v>19</c:v>
                </c:pt>
                <c:pt idx="2">
                  <c:v>31</c:v>
                </c:pt>
                <c:pt idx="3">
                  <c:v>11</c:v>
                </c:pt>
                <c:pt idx="4">
                  <c:v>17</c:v>
                </c:pt>
                <c:pt idx="5">
                  <c:v>36</c:v>
                </c:pt>
                <c:pt idx="6">
                  <c:v>49</c:v>
                </c:pt>
                <c:pt idx="7">
                  <c:v>33</c:v>
                </c:pt>
                <c:pt idx="8">
                  <c:v>24</c:v>
                </c:pt>
                <c:pt idx="9">
                  <c:v>37</c:v>
                </c:pt>
                <c:pt idx="10">
                  <c:v>25</c:v>
                </c:pt>
              </c:numCache>
            </c:numRef>
          </c:val>
        </c:ser>
        <c:dLbls>
          <c:showLegendKey val="0"/>
          <c:showVal val="0"/>
          <c:showCatName val="0"/>
          <c:showSerName val="0"/>
          <c:showPercent val="0"/>
          <c:showBubbleSize val="0"/>
        </c:dLbls>
        <c:gapWidth val="75"/>
        <c:overlap val="100"/>
        <c:axId val="328597816"/>
        <c:axId val="328589192"/>
      </c:barChart>
      <c:catAx>
        <c:axId val="328597816"/>
        <c:scaling>
          <c:orientation val="minMax"/>
        </c:scaling>
        <c:delete val="0"/>
        <c:axPos val="b"/>
        <c:numFmt formatCode="General" sourceLinked="1"/>
        <c:majorTickMark val="none"/>
        <c:minorTickMark val="none"/>
        <c:tickLblPos val="nextTo"/>
        <c:crossAx val="328589192"/>
        <c:crosses val="autoZero"/>
        <c:auto val="1"/>
        <c:lblAlgn val="ctr"/>
        <c:lblOffset val="100"/>
        <c:noMultiLvlLbl val="0"/>
      </c:catAx>
      <c:valAx>
        <c:axId val="328589192"/>
        <c:scaling>
          <c:orientation val="minMax"/>
        </c:scaling>
        <c:delete val="0"/>
        <c:axPos val="l"/>
        <c:majorGridlines/>
        <c:numFmt formatCode="General" sourceLinked="1"/>
        <c:majorTickMark val="none"/>
        <c:minorTickMark val="none"/>
        <c:tickLblPos val="nextTo"/>
        <c:spPr>
          <a:ln w="9525">
            <a:noFill/>
          </a:ln>
        </c:spPr>
        <c:crossAx val="328597816"/>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5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Hohen Erle</a:t>
            </a:r>
          </a:p>
        </c:rich>
      </c:tx>
      <c:overlay val="0"/>
    </c:title>
    <c:autoTitleDeleted val="0"/>
    <c:plotArea>
      <c:layout/>
      <c:barChart>
        <c:barDir val="col"/>
        <c:grouping val="stacked"/>
        <c:varyColors val="0"/>
        <c:ser>
          <c:idx val="11"/>
          <c:order val="0"/>
          <c:tx>
            <c:strRef>
              <c:f>'Letztze 11 Jahren'!$B$60</c:f>
              <c:strCache>
                <c:ptCount val="1"/>
                <c:pt idx="0">
                  <c:v>hohen Erle</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Jahren'!$C$60:$M$60</c:f>
              <c:numCache>
                <c:formatCode>General</c:formatCode>
                <c:ptCount val="11"/>
                <c:pt idx="0">
                  <c:v>41</c:v>
                </c:pt>
                <c:pt idx="1">
                  <c:v>47</c:v>
                </c:pt>
                <c:pt idx="2">
                  <c:v>17</c:v>
                </c:pt>
                <c:pt idx="3">
                  <c:v>29</c:v>
                </c:pt>
                <c:pt idx="4">
                  <c:v>25</c:v>
                </c:pt>
                <c:pt idx="5">
                  <c:v>36</c:v>
                </c:pt>
                <c:pt idx="6">
                  <c:v>34</c:v>
                </c:pt>
                <c:pt idx="7">
                  <c:v>30</c:v>
                </c:pt>
                <c:pt idx="8">
                  <c:v>28</c:v>
                </c:pt>
                <c:pt idx="9">
                  <c:v>12</c:v>
                </c:pt>
                <c:pt idx="10">
                  <c:v>4</c:v>
                </c:pt>
              </c:numCache>
            </c:numRef>
          </c:val>
        </c:ser>
        <c:dLbls>
          <c:showLegendKey val="0"/>
          <c:showVal val="0"/>
          <c:showCatName val="0"/>
          <c:showSerName val="0"/>
          <c:showPercent val="0"/>
          <c:showBubbleSize val="0"/>
        </c:dLbls>
        <c:gapWidth val="75"/>
        <c:overlap val="100"/>
        <c:axId val="328585664"/>
        <c:axId val="328594680"/>
      </c:barChart>
      <c:catAx>
        <c:axId val="328585664"/>
        <c:scaling>
          <c:orientation val="minMax"/>
        </c:scaling>
        <c:delete val="0"/>
        <c:axPos val="b"/>
        <c:numFmt formatCode="General" sourceLinked="1"/>
        <c:majorTickMark val="none"/>
        <c:minorTickMark val="none"/>
        <c:tickLblPos val="nextTo"/>
        <c:crossAx val="328594680"/>
        <c:crosses val="autoZero"/>
        <c:auto val="1"/>
        <c:lblAlgn val="ctr"/>
        <c:lblOffset val="100"/>
        <c:noMultiLvlLbl val="0"/>
      </c:catAx>
      <c:valAx>
        <c:axId val="328594680"/>
        <c:scaling>
          <c:orientation val="minMax"/>
        </c:scaling>
        <c:delete val="0"/>
        <c:axPos val="l"/>
        <c:majorGridlines/>
        <c:numFmt formatCode="General" sourceLinked="1"/>
        <c:majorTickMark val="none"/>
        <c:minorTickMark val="none"/>
        <c:tickLblPos val="nextTo"/>
        <c:spPr>
          <a:ln w="9525">
            <a:noFill/>
          </a:ln>
        </c:spPr>
        <c:crossAx val="328585664"/>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5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ölschnabel</a:t>
            </a:r>
          </a:p>
        </c:rich>
      </c:tx>
      <c:overlay val="0"/>
    </c:title>
    <c:autoTitleDeleted val="0"/>
    <c:plotArea>
      <c:layout/>
      <c:barChart>
        <c:barDir val="col"/>
        <c:grouping val="stacked"/>
        <c:varyColors val="0"/>
        <c:ser>
          <c:idx val="11"/>
          <c:order val="0"/>
          <c:tx>
            <c:strRef>
              <c:f>'Letztze 11 Jahren'!$B$61</c:f>
              <c:strCache>
                <c:ptCount val="1"/>
                <c:pt idx="0">
                  <c:v>Ölschnabel</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Jahren'!$C$61:$M$61</c:f>
              <c:numCache>
                <c:formatCode>General</c:formatCode>
                <c:ptCount val="11"/>
                <c:pt idx="0">
                  <c:v>28</c:v>
                </c:pt>
                <c:pt idx="1">
                  <c:v>25</c:v>
                </c:pt>
                <c:pt idx="2">
                  <c:v>25</c:v>
                </c:pt>
                <c:pt idx="3">
                  <c:v>15</c:v>
                </c:pt>
                <c:pt idx="4">
                  <c:v>31</c:v>
                </c:pt>
                <c:pt idx="5">
                  <c:v>32</c:v>
                </c:pt>
                <c:pt idx="6">
                  <c:v>20</c:v>
                </c:pt>
                <c:pt idx="7">
                  <c:v>31</c:v>
                </c:pt>
                <c:pt idx="8">
                  <c:v>42</c:v>
                </c:pt>
                <c:pt idx="9">
                  <c:v>31</c:v>
                </c:pt>
                <c:pt idx="10">
                  <c:v>7</c:v>
                </c:pt>
              </c:numCache>
            </c:numRef>
          </c:val>
        </c:ser>
        <c:dLbls>
          <c:showLegendKey val="0"/>
          <c:showVal val="0"/>
          <c:showCatName val="0"/>
          <c:showSerName val="0"/>
          <c:showPercent val="0"/>
          <c:showBubbleSize val="0"/>
        </c:dLbls>
        <c:gapWidth val="75"/>
        <c:overlap val="100"/>
        <c:axId val="328594288"/>
        <c:axId val="328596640"/>
      </c:barChart>
      <c:catAx>
        <c:axId val="328594288"/>
        <c:scaling>
          <c:orientation val="minMax"/>
        </c:scaling>
        <c:delete val="0"/>
        <c:axPos val="b"/>
        <c:numFmt formatCode="General" sourceLinked="1"/>
        <c:majorTickMark val="none"/>
        <c:minorTickMark val="none"/>
        <c:tickLblPos val="nextTo"/>
        <c:crossAx val="328596640"/>
        <c:crosses val="autoZero"/>
        <c:auto val="1"/>
        <c:lblAlgn val="ctr"/>
        <c:lblOffset val="100"/>
        <c:noMultiLvlLbl val="0"/>
      </c:catAx>
      <c:valAx>
        <c:axId val="328596640"/>
        <c:scaling>
          <c:orientation val="minMax"/>
        </c:scaling>
        <c:delete val="0"/>
        <c:axPos val="l"/>
        <c:majorGridlines/>
        <c:numFmt formatCode="General" sourceLinked="1"/>
        <c:majorTickMark val="none"/>
        <c:minorTickMark val="none"/>
        <c:tickLblPos val="nextTo"/>
        <c:spPr>
          <a:ln w="9525">
            <a:noFill/>
          </a:ln>
        </c:spPr>
        <c:crossAx val="328594288"/>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5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Trienzbachtal</a:t>
            </a:r>
          </a:p>
        </c:rich>
      </c:tx>
      <c:overlay val="0"/>
    </c:title>
    <c:autoTitleDeleted val="0"/>
    <c:plotArea>
      <c:layout/>
      <c:barChart>
        <c:barDir val="col"/>
        <c:grouping val="stacked"/>
        <c:varyColors val="0"/>
        <c:ser>
          <c:idx val="11"/>
          <c:order val="0"/>
          <c:tx>
            <c:strRef>
              <c:f>'Letztze 11 Jahren'!$B$62</c:f>
              <c:strCache>
                <c:ptCount val="1"/>
                <c:pt idx="0">
                  <c:v>Trienzbachtal</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Jahren'!$C$62:$M$62</c:f>
              <c:numCache>
                <c:formatCode>General</c:formatCode>
                <c:ptCount val="11"/>
                <c:pt idx="0">
                  <c:v>32</c:v>
                </c:pt>
                <c:pt idx="1">
                  <c:v>52</c:v>
                </c:pt>
                <c:pt idx="2">
                  <c:v>26</c:v>
                </c:pt>
                <c:pt idx="3">
                  <c:v>37</c:v>
                </c:pt>
                <c:pt idx="4">
                  <c:v>19</c:v>
                </c:pt>
                <c:pt idx="5">
                  <c:v>30</c:v>
                </c:pt>
                <c:pt idx="6">
                  <c:v>22</c:v>
                </c:pt>
                <c:pt idx="7">
                  <c:v>24</c:v>
                </c:pt>
                <c:pt idx="8">
                  <c:v>28</c:v>
                </c:pt>
                <c:pt idx="9">
                  <c:v>7</c:v>
                </c:pt>
                <c:pt idx="10">
                  <c:v>10</c:v>
                </c:pt>
              </c:numCache>
            </c:numRef>
          </c:val>
        </c:ser>
        <c:dLbls>
          <c:showLegendKey val="0"/>
          <c:showVal val="0"/>
          <c:showCatName val="0"/>
          <c:showSerName val="0"/>
          <c:showPercent val="0"/>
          <c:showBubbleSize val="0"/>
        </c:dLbls>
        <c:gapWidth val="75"/>
        <c:overlap val="100"/>
        <c:axId val="328597032"/>
        <c:axId val="328595464"/>
      </c:barChart>
      <c:catAx>
        <c:axId val="328597032"/>
        <c:scaling>
          <c:orientation val="minMax"/>
        </c:scaling>
        <c:delete val="0"/>
        <c:axPos val="b"/>
        <c:numFmt formatCode="General" sourceLinked="1"/>
        <c:majorTickMark val="none"/>
        <c:minorTickMark val="none"/>
        <c:tickLblPos val="nextTo"/>
        <c:crossAx val="328595464"/>
        <c:crosses val="autoZero"/>
        <c:auto val="1"/>
        <c:lblAlgn val="ctr"/>
        <c:lblOffset val="100"/>
        <c:noMultiLvlLbl val="0"/>
      </c:catAx>
      <c:valAx>
        <c:axId val="328595464"/>
        <c:scaling>
          <c:orientation val="minMax"/>
        </c:scaling>
        <c:delete val="0"/>
        <c:axPos val="l"/>
        <c:majorGridlines/>
        <c:numFmt formatCode="General" sourceLinked="1"/>
        <c:majorTickMark val="none"/>
        <c:minorTickMark val="none"/>
        <c:tickLblPos val="nextTo"/>
        <c:spPr>
          <a:ln w="9525">
            <a:noFill/>
          </a:ln>
        </c:spPr>
        <c:crossAx val="328597032"/>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5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Murrtal + Murrtal Zwinger</a:t>
            </a:r>
          </a:p>
        </c:rich>
      </c:tx>
      <c:overlay val="0"/>
    </c:title>
    <c:autoTitleDeleted val="0"/>
    <c:plotArea>
      <c:layout/>
      <c:barChart>
        <c:barDir val="col"/>
        <c:grouping val="stacked"/>
        <c:varyColors val="0"/>
        <c:ser>
          <c:idx val="11"/>
          <c:order val="0"/>
          <c:tx>
            <c:strRef>
              <c:f>'Letztze 11 Jahren'!$B$64</c:f>
              <c:strCache>
                <c:ptCount val="1"/>
                <c:pt idx="0">
                  <c:v>Murrtal *</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Jahren'!$C$64:$M$64</c:f>
              <c:numCache>
                <c:formatCode>General</c:formatCode>
                <c:ptCount val="11"/>
                <c:pt idx="0">
                  <c:v>49</c:v>
                </c:pt>
                <c:pt idx="1">
                  <c:v>25</c:v>
                </c:pt>
                <c:pt idx="2">
                  <c:v>15</c:v>
                </c:pt>
                <c:pt idx="3">
                  <c:v>39</c:v>
                </c:pt>
                <c:pt idx="4">
                  <c:v>31</c:v>
                </c:pt>
                <c:pt idx="5">
                  <c:v>37</c:v>
                </c:pt>
                <c:pt idx="6">
                  <c:v>21</c:v>
                </c:pt>
                <c:pt idx="7">
                  <c:v>14</c:v>
                </c:pt>
                <c:pt idx="8">
                  <c:v>13</c:v>
                </c:pt>
                <c:pt idx="9">
                  <c:v>19</c:v>
                </c:pt>
                <c:pt idx="10">
                  <c:v>16</c:v>
                </c:pt>
              </c:numCache>
            </c:numRef>
          </c:val>
        </c:ser>
        <c:ser>
          <c:idx val="0"/>
          <c:order val="1"/>
          <c:tx>
            <c:strRef>
              <c:f>'Letztze 11 Jahren'!$B$90</c:f>
              <c:strCache>
                <c:ptCount val="1"/>
                <c:pt idx="0">
                  <c:v>Murrtal Zwinger</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Jahren'!$C$90:$M$90</c:f>
              <c:numCache>
                <c:formatCode>General</c:formatCode>
                <c:ptCount val="11"/>
                <c:pt idx="6">
                  <c:v>6</c:v>
                </c:pt>
                <c:pt idx="7">
                  <c:v>24</c:v>
                </c:pt>
                <c:pt idx="8">
                  <c:v>14</c:v>
                </c:pt>
                <c:pt idx="10">
                  <c:v>13</c:v>
                </c:pt>
              </c:numCache>
            </c:numRef>
          </c:val>
        </c:ser>
        <c:dLbls>
          <c:showLegendKey val="0"/>
          <c:showVal val="0"/>
          <c:showCatName val="0"/>
          <c:showSerName val="0"/>
          <c:showPercent val="0"/>
          <c:showBubbleSize val="0"/>
        </c:dLbls>
        <c:gapWidth val="75"/>
        <c:overlap val="100"/>
        <c:axId val="328586840"/>
        <c:axId val="328587232"/>
      </c:barChart>
      <c:catAx>
        <c:axId val="328586840"/>
        <c:scaling>
          <c:orientation val="minMax"/>
        </c:scaling>
        <c:delete val="0"/>
        <c:axPos val="b"/>
        <c:numFmt formatCode="General" sourceLinked="1"/>
        <c:majorTickMark val="none"/>
        <c:minorTickMark val="none"/>
        <c:tickLblPos val="nextTo"/>
        <c:crossAx val="328587232"/>
        <c:crosses val="autoZero"/>
        <c:auto val="1"/>
        <c:lblAlgn val="ctr"/>
        <c:lblOffset val="100"/>
        <c:noMultiLvlLbl val="0"/>
      </c:catAx>
      <c:valAx>
        <c:axId val="328587232"/>
        <c:scaling>
          <c:orientation val="minMax"/>
        </c:scaling>
        <c:delete val="0"/>
        <c:axPos val="l"/>
        <c:majorGridlines/>
        <c:numFmt formatCode="General" sourceLinked="1"/>
        <c:majorTickMark val="none"/>
        <c:minorTickMark val="none"/>
        <c:tickLblPos val="nextTo"/>
        <c:spPr>
          <a:ln w="9525">
            <a:noFill/>
          </a:ln>
        </c:spPr>
        <c:crossAx val="328586840"/>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5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Winnloh</a:t>
            </a:r>
          </a:p>
        </c:rich>
      </c:tx>
      <c:overlay val="0"/>
    </c:title>
    <c:autoTitleDeleted val="0"/>
    <c:plotArea>
      <c:layout/>
      <c:barChart>
        <c:barDir val="col"/>
        <c:grouping val="stacked"/>
        <c:varyColors val="0"/>
        <c:ser>
          <c:idx val="11"/>
          <c:order val="0"/>
          <c:tx>
            <c:strRef>
              <c:f>'Letztze 11 Jahren'!$B$63</c:f>
              <c:strCache>
                <c:ptCount val="1"/>
                <c:pt idx="0">
                  <c:v>Winnloh</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Jahren'!$C$63:$M$63</c:f>
              <c:numCache>
                <c:formatCode>General</c:formatCode>
                <c:ptCount val="11"/>
                <c:pt idx="0">
                  <c:v>31</c:v>
                </c:pt>
                <c:pt idx="1">
                  <c:v>34</c:v>
                </c:pt>
                <c:pt idx="2">
                  <c:v>37</c:v>
                </c:pt>
                <c:pt idx="3">
                  <c:v>31</c:v>
                </c:pt>
                <c:pt idx="4">
                  <c:v>32</c:v>
                </c:pt>
                <c:pt idx="5">
                  <c:v>20</c:v>
                </c:pt>
                <c:pt idx="6">
                  <c:v>13</c:v>
                </c:pt>
                <c:pt idx="7">
                  <c:v>21</c:v>
                </c:pt>
                <c:pt idx="8">
                  <c:v>25</c:v>
                </c:pt>
                <c:pt idx="9">
                  <c:v>23</c:v>
                </c:pt>
                <c:pt idx="10">
                  <c:v>12</c:v>
                </c:pt>
              </c:numCache>
            </c:numRef>
          </c:val>
        </c:ser>
        <c:dLbls>
          <c:showLegendKey val="0"/>
          <c:showVal val="0"/>
          <c:showCatName val="0"/>
          <c:showSerName val="0"/>
          <c:showPercent val="0"/>
          <c:showBubbleSize val="0"/>
        </c:dLbls>
        <c:gapWidth val="75"/>
        <c:overlap val="100"/>
        <c:axId val="328592328"/>
        <c:axId val="328588016"/>
      </c:barChart>
      <c:catAx>
        <c:axId val="328592328"/>
        <c:scaling>
          <c:orientation val="minMax"/>
        </c:scaling>
        <c:delete val="0"/>
        <c:axPos val="b"/>
        <c:numFmt formatCode="General" sourceLinked="1"/>
        <c:majorTickMark val="none"/>
        <c:minorTickMark val="none"/>
        <c:tickLblPos val="nextTo"/>
        <c:crossAx val="328588016"/>
        <c:crosses val="autoZero"/>
        <c:auto val="1"/>
        <c:lblAlgn val="ctr"/>
        <c:lblOffset val="100"/>
        <c:noMultiLvlLbl val="0"/>
      </c:catAx>
      <c:valAx>
        <c:axId val="328588016"/>
        <c:scaling>
          <c:orientation val="minMax"/>
        </c:scaling>
        <c:delete val="0"/>
        <c:axPos val="l"/>
        <c:majorGridlines/>
        <c:numFmt formatCode="General" sourceLinked="1"/>
        <c:majorTickMark val="none"/>
        <c:minorTickMark val="none"/>
        <c:tickLblPos val="nextTo"/>
        <c:spPr>
          <a:ln w="9525">
            <a:noFill/>
          </a:ln>
        </c:spPr>
        <c:crossAx val="328592328"/>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5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Farbenspiel</a:t>
            </a:r>
          </a:p>
        </c:rich>
      </c:tx>
      <c:overlay val="0"/>
    </c:title>
    <c:autoTitleDeleted val="0"/>
    <c:plotArea>
      <c:layout/>
      <c:barChart>
        <c:barDir val="col"/>
        <c:grouping val="stacked"/>
        <c:varyColors val="0"/>
        <c:ser>
          <c:idx val="11"/>
          <c:order val="0"/>
          <c:tx>
            <c:strRef>
              <c:f>'Letztze 11 Jahren'!$B$65</c:f>
              <c:strCache>
                <c:ptCount val="1"/>
                <c:pt idx="0">
                  <c:v>Farbenspiel</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Jahren'!$C$65:$M$65</c:f>
              <c:numCache>
                <c:formatCode>General</c:formatCode>
                <c:ptCount val="11"/>
                <c:pt idx="0">
                  <c:v>23</c:v>
                </c:pt>
                <c:pt idx="1">
                  <c:v>28</c:v>
                </c:pt>
                <c:pt idx="2">
                  <c:v>8</c:v>
                </c:pt>
                <c:pt idx="3">
                  <c:v>7</c:v>
                </c:pt>
                <c:pt idx="4">
                  <c:v>28</c:v>
                </c:pt>
                <c:pt idx="5">
                  <c:v>36</c:v>
                </c:pt>
                <c:pt idx="6">
                  <c:v>39</c:v>
                </c:pt>
                <c:pt idx="7">
                  <c:v>33</c:v>
                </c:pt>
                <c:pt idx="8">
                  <c:v>38</c:v>
                </c:pt>
                <c:pt idx="9">
                  <c:v>22</c:v>
                </c:pt>
                <c:pt idx="10">
                  <c:v>16</c:v>
                </c:pt>
              </c:numCache>
            </c:numRef>
          </c:val>
        </c:ser>
        <c:dLbls>
          <c:showLegendKey val="0"/>
          <c:showVal val="0"/>
          <c:showCatName val="0"/>
          <c:showSerName val="0"/>
          <c:showPercent val="0"/>
          <c:showBubbleSize val="0"/>
        </c:dLbls>
        <c:gapWidth val="75"/>
        <c:overlap val="100"/>
        <c:axId val="328588800"/>
        <c:axId val="328590760"/>
      </c:barChart>
      <c:catAx>
        <c:axId val="328588800"/>
        <c:scaling>
          <c:orientation val="minMax"/>
        </c:scaling>
        <c:delete val="0"/>
        <c:axPos val="b"/>
        <c:numFmt formatCode="General" sourceLinked="1"/>
        <c:majorTickMark val="none"/>
        <c:minorTickMark val="none"/>
        <c:tickLblPos val="nextTo"/>
        <c:crossAx val="328590760"/>
        <c:crosses val="autoZero"/>
        <c:auto val="1"/>
        <c:lblAlgn val="ctr"/>
        <c:lblOffset val="100"/>
        <c:noMultiLvlLbl val="0"/>
      </c:catAx>
      <c:valAx>
        <c:axId val="328590760"/>
        <c:scaling>
          <c:orientation val="minMax"/>
        </c:scaling>
        <c:delete val="0"/>
        <c:axPos val="l"/>
        <c:majorGridlines/>
        <c:numFmt formatCode="General" sourceLinked="1"/>
        <c:majorTickMark val="none"/>
        <c:minorTickMark val="none"/>
        <c:tickLblPos val="nextTo"/>
        <c:spPr>
          <a:ln w="9525">
            <a:noFill/>
          </a:ln>
        </c:spPr>
        <c:crossAx val="328588800"/>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5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Goldperle</a:t>
            </a:r>
          </a:p>
        </c:rich>
      </c:tx>
      <c:overlay val="0"/>
    </c:title>
    <c:autoTitleDeleted val="0"/>
    <c:plotArea>
      <c:layout/>
      <c:barChart>
        <c:barDir val="col"/>
        <c:grouping val="stacked"/>
        <c:varyColors val="0"/>
        <c:ser>
          <c:idx val="11"/>
          <c:order val="0"/>
          <c:tx>
            <c:strRef>
              <c:f>'Letztze 11 Jahren'!$B$66</c:f>
              <c:strCache>
                <c:ptCount val="1"/>
                <c:pt idx="0">
                  <c:v>Goldperle</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Jahren'!$C$66:$M$66</c:f>
              <c:numCache>
                <c:formatCode>General</c:formatCode>
                <c:ptCount val="11"/>
                <c:pt idx="0">
                  <c:v>30</c:v>
                </c:pt>
                <c:pt idx="1">
                  <c:v>20</c:v>
                </c:pt>
                <c:pt idx="2">
                  <c:v>17</c:v>
                </c:pt>
                <c:pt idx="3">
                  <c:v>31</c:v>
                </c:pt>
                <c:pt idx="4">
                  <c:v>23</c:v>
                </c:pt>
                <c:pt idx="5">
                  <c:v>14</c:v>
                </c:pt>
                <c:pt idx="6">
                  <c:v>41</c:v>
                </c:pt>
                <c:pt idx="7">
                  <c:v>1</c:v>
                </c:pt>
                <c:pt idx="8">
                  <c:v>25</c:v>
                </c:pt>
                <c:pt idx="9">
                  <c:v>52</c:v>
                </c:pt>
                <c:pt idx="10">
                  <c:v>20</c:v>
                </c:pt>
              </c:numCache>
            </c:numRef>
          </c:val>
        </c:ser>
        <c:dLbls>
          <c:showLegendKey val="0"/>
          <c:showVal val="0"/>
          <c:showCatName val="0"/>
          <c:showSerName val="0"/>
          <c:showPercent val="0"/>
          <c:showBubbleSize val="0"/>
        </c:dLbls>
        <c:gapWidth val="75"/>
        <c:overlap val="100"/>
        <c:axId val="328589584"/>
        <c:axId val="328592720"/>
      </c:barChart>
      <c:catAx>
        <c:axId val="328589584"/>
        <c:scaling>
          <c:orientation val="minMax"/>
        </c:scaling>
        <c:delete val="0"/>
        <c:axPos val="b"/>
        <c:numFmt formatCode="General" sourceLinked="1"/>
        <c:majorTickMark val="none"/>
        <c:minorTickMark val="none"/>
        <c:tickLblPos val="nextTo"/>
        <c:crossAx val="328592720"/>
        <c:crosses val="autoZero"/>
        <c:auto val="1"/>
        <c:lblAlgn val="ctr"/>
        <c:lblOffset val="100"/>
        <c:noMultiLvlLbl val="0"/>
      </c:catAx>
      <c:valAx>
        <c:axId val="328592720"/>
        <c:scaling>
          <c:orientation val="minMax"/>
        </c:scaling>
        <c:delete val="0"/>
        <c:axPos val="l"/>
        <c:majorGridlines/>
        <c:numFmt formatCode="General" sourceLinked="1"/>
        <c:majorTickMark val="none"/>
        <c:minorTickMark val="none"/>
        <c:tickLblPos val="nextTo"/>
        <c:spPr>
          <a:ln w="9525">
            <a:noFill/>
          </a:ln>
        </c:spPr>
        <c:crossAx val="328589584"/>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Batu</a:t>
            </a:r>
          </a:p>
        </c:rich>
      </c:tx>
      <c:overlay val="0"/>
    </c:title>
    <c:autoTitleDeleted val="0"/>
    <c:plotArea>
      <c:layout/>
      <c:barChart>
        <c:barDir val="col"/>
        <c:grouping val="stacked"/>
        <c:varyColors val="0"/>
        <c:ser>
          <c:idx val="0"/>
          <c:order val="0"/>
          <c:tx>
            <c:strRef>
              <c:f>'Welpenübersicht 1986-2009'!$B$8</c:f>
              <c:strCache>
                <c:ptCount val="1"/>
                <c:pt idx="0">
                  <c:v>Batu</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1986-2009'!$D$8:$Z$8</c:f>
              <c:numCache>
                <c:formatCode>General</c:formatCode>
                <c:ptCount val="23"/>
                <c:pt idx="0">
                  <c:v>68</c:v>
                </c:pt>
                <c:pt idx="1">
                  <c:v>80</c:v>
                </c:pt>
                <c:pt idx="2">
                  <c:v>76</c:v>
                </c:pt>
                <c:pt idx="3">
                  <c:v>94</c:v>
                </c:pt>
                <c:pt idx="4">
                  <c:v>134</c:v>
                </c:pt>
                <c:pt idx="5">
                  <c:v>62</c:v>
                </c:pt>
                <c:pt idx="6">
                  <c:v>106</c:v>
                </c:pt>
                <c:pt idx="7">
                  <c:v>80</c:v>
                </c:pt>
                <c:pt idx="8">
                  <c:v>85</c:v>
                </c:pt>
                <c:pt idx="9">
                  <c:v>62</c:v>
                </c:pt>
                <c:pt idx="10">
                  <c:v>48</c:v>
                </c:pt>
                <c:pt idx="11">
                  <c:v>26</c:v>
                </c:pt>
                <c:pt idx="12">
                  <c:v>91</c:v>
                </c:pt>
                <c:pt idx="13">
                  <c:v>39</c:v>
                </c:pt>
                <c:pt idx="14">
                  <c:v>31</c:v>
                </c:pt>
                <c:pt idx="15">
                  <c:v>49</c:v>
                </c:pt>
                <c:pt idx="16">
                  <c:v>44</c:v>
                </c:pt>
                <c:pt idx="17">
                  <c:v>36</c:v>
                </c:pt>
                <c:pt idx="18">
                  <c:v>29</c:v>
                </c:pt>
                <c:pt idx="19">
                  <c:v>47</c:v>
                </c:pt>
                <c:pt idx="20">
                  <c:v>20</c:v>
                </c:pt>
                <c:pt idx="21">
                  <c:v>12</c:v>
                </c:pt>
              </c:numCache>
            </c:numRef>
          </c:val>
        </c:ser>
        <c:dLbls>
          <c:showLegendKey val="0"/>
          <c:showVal val="0"/>
          <c:showCatName val="0"/>
          <c:showSerName val="0"/>
          <c:showPercent val="0"/>
          <c:showBubbleSize val="0"/>
        </c:dLbls>
        <c:gapWidth val="150"/>
        <c:overlap val="100"/>
        <c:axId val="321786576"/>
        <c:axId val="321787360"/>
      </c:barChart>
      <c:catAx>
        <c:axId val="321786576"/>
        <c:scaling>
          <c:orientation val="minMax"/>
        </c:scaling>
        <c:delete val="0"/>
        <c:axPos val="b"/>
        <c:numFmt formatCode="General" sourceLinked="0"/>
        <c:majorTickMark val="none"/>
        <c:minorTickMark val="none"/>
        <c:tickLblPos val="nextTo"/>
        <c:crossAx val="321787360"/>
        <c:crosses val="autoZero"/>
        <c:auto val="1"/>
        <c:lblAlgn val="ctr"/>
        <c:lblOffset val="100"/>
        <c:noMultiLvlLbl val="0"/>
      </c:catAx>
      <c:valAx>
        <c:axId val="321787360"/>
        <c:scaling>
          <c:orientation val="minMax"/>
        </c:scaling>
        <c:delete val="0"/>
        <c:axPos val="l"/>
        <c:majorGridlines/>
        <c:numFmt formatCode="General" sourceLinked="1"/>
        <c:majorTickMark val="none"/>
        <c:minorTickMark val="none"/>
        <c:tickLblPos val="nextTo"/>
        <c:spPr>
          <a:ln w="9525">
            <a:noFill/>
          </a:ln>
        </c:spPr>
        <c:crossAx val="321786576"/>
        <c:crosses val="autoZero"/>
        <c:crossBetween val="between"/>
      </c:valAx>
    </c:plotArea>
    <c:legend>
      <c:legendPos val="b"/>
      <c:overlay val="0"/>
    </c:legend>
    <c:plotVisOnly val="1"/>
    <c:dispBlanksAs val="gap"/>
    <c:showDLblsOverMax val="0"/>
  </c:chart>
  <c:printSettings>
    <c:headerFooter/>
    <c:pageMargins b="0.75000000000001299" l="0.70000000000000062" r="0.70000000000000062" t="0.75000000000001299" header="0.30000000000000032" footer="0.30000000000000032"/>
    <c:pageSetup/>
  </c:printSettings>
</c:chartSpace>
</file>

<file path=xl/charts/chart16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Aducht</a:t>
            </a:r>
          </a:p>
        </c:rich>
      </c:tx>
      <c:overlay val="0"/>
    </c:title>
    <c:autoTitleDeleted val="0"/>
    <c:plotArea>
      <c:layout/>
      <c:barChart>
        <c:barDir val="col"/>
        <c:grouping val="stacked"/>
        <c:varyColors val="0"/>
        <c:ser>
          <c:idx val="11"/>
          <c:order val="0"/>
          <c:tx>
            <c:strRef>
              <c:f>'Letztze 11 Jahren'!$B$67</c:f>
              <c:strCache>
                <c:ptCount val="1"/>
                <c:pt idx="0">
                  <c:v>Aducht</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Jahren'!$C$67:$M$67</c:f>
              <c:numCache>
                <c:formatCode>General</c:formatCode>
                <c:ptCount val="11"/>
                <c:pt idx="0">
                  <c:v>25</c:v>
                </c:pt>
                <c:pt idx="1">
                  <c:v>41</c:v>
                </c:pt>
                <c:pt idx="2">
                  <c:v>49</c:v>
                </c:pt>
                <c:pt idx="3">
                  <c:v>42</c:v>
                </c:pt>
                <c:pt idx="4">
                  <c:v>24</c:v>
                </c:pt>
                <c:pt idx="5">
                  <c:v>23</c:v>
                </c:pt>
                <c:pt idx="6">
                  <c:v>11</c:v>
                </c:pt>
                <c:pt idx="7">
                  <c:v>22</c:v>
                </c:pt>
                <c:pt idx="8">
                  <c:v>4</c:v>
                </c:pt>
                <c:pt idx="10">
                  <c:v>7</c:v>
                </c:pt>
              </c:numCache>
            </c:numRef>
          </c:val>
        </c:ser>
        <c:dLbls>
          <c:showLegendKey val="0"/>
          <c:showVal val="0"/>
          <c:showCatName val="0"/>
          <c:showSerName val="0"/>
          <c:showPercent val="0"/>
          <c:showBubbleSize val="0"/>
        </c:dLbls>
        <c:gapWidth val="75"/>
        <c:overlap val="100"/>
        <c:axId val="328593896"/>
        <c:axId val="328591544"/>
      </c:barChart>
      <c:catAx>
        <c:axId val="328593896"/>
        <c:scaling>
          <c:orientation val="minMax"/>
        </c:scaling>
        <c:delete val="0"/>
        <c:axPos val="b"/>
        <c:numFmt formatCode="General" sourceLinked="1"/>
        <c:majorTickMark val="none"/>
        <c:minorTickMark val="none"/>
        <c:tickLblPos val="nextTo"/>
        <c:crossAx val="328591544"/>
        <c:crosses val="autoZero"/>
        <c:auto val="1"/>
        <c:lblAlgn val="ctr"/>
        <c:lblOffset val="100"/>
        <c:noMultiLvlLbl val="0"/>
      </c:catAx>
      <c:valAx>
        <c:axId val="328591544"/>
        <c:scaling>
          <c:orientation val="minMax"/>
        </c:scaling>
        <c:delete val="0"/>
        <c:axPos val="l"/>
        <c:majorGridlines/>
        <c:numFmt formatCode="General" sourceLinked="1"/>
        <c:majorTickMark val="none"/>
        <c:minorTickMark val="none"/>
        <c:tickLblPos val="nextTo"/>
        <c:spPr>
          <a:ln w="9525">
            <a:noFill/>
          </a:ln>
        </c:spPr>
        <c:crossAx val="328593896"/>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6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Kammberg</a:t>
            </a:r>
          </a:p>
        </c:rich>
      </c:tx>
      <c:overlay val="0"/>
    </c:title>
    <c:autoTitleDeleted val="0"/>
    <c:plotArea>
      <c:layout/>
      <c:barChart>
        <c:barDir val="col"/>
        <c:grouping val="stacked"/>
        <c:varyColors val="0"/>
        <c:ser>
          <c:idx val="11"/>
          <c:order val="0"/>
          <c:tx>
            <c:strRef>
              <c:f>'Letztze 11 Jahren'!$B$68</c:f>
              <c:strCache>
                <c:ptCount val="1"/>
                <c:pt idx="0">
                  <c:v>Kammberg</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Jahren'!$C$68:$M$68</c:f>
              <c:numCache>
                <c:formatCode>General</c:formatCode>
                <c:ptCount val="11"/>
                <c:pt idx="0">
                  <c:v>31</c:v>
                </c:pt>
                <c:pt idx="1">
                  <c:v>22</c:v>
                </c:pt>
                <c:pt idx="2">
                  <c:v>34</c:v>
                </c:pt>
                <c:pt idx="3">
                  <c:v>11</c:v>
                </c:pt>
                <c:pt idx="4">
                  <c:v>26</c:v>
                </c:pt>
                <c:pt idx="5">
                  <c:v>22</c:v>
                </c:pt>
                <c:pt idx="6">
                  <c:v>32</c:v>
                </c:pt>
                <c:pt idx="7">
                  <c:v>28</c:v>
                </c:pt>
                <c:pt idx="8">
                  <c:v>25</c:v>
                </c:pt>
                <c:pt idx="9">
                  <c:v>13</c:v>
                </c:pt>
              </c:numCache>
            </c:numRef>
          </c:val>
        </c:ser>
        <c:dLbls>
          <c:showLegendKey val="0"/>
          <c:showVal val="0"/>
          <c:showCatName val="0"/>
          <c:showSerName val="0"/>
          <c:showPercent val="0"/>
          <c:showBubbleSize val="0"/>
        </c:dLbls>
        <c:gapWidth val="75"/>
        <c:overlap val="100"/>
        <c:axId val="328593112"/>
        <c:axId val="328593504"/>
      </c:barChart>
      <c:catAx>
        <c:axId val="328593112"/>
        <c:scaling>
          <c:orientation val="minMax"/>
        </c:scaling>
        <c:delete val="0"/>
        <c:axPos val="b"/>
        <c:numFmt formatCode="General" sourceLinked="1"/>
        <c:majorTickMark val="none"/>
        <c:minorTickMark val="none"/>
        <c:tickLblPos val="nextTo"/>
        <c:crossAx val="328593504"/>
        <c:crosses val="autoZero"/>
        <c:auto val="1"/>
        <c:lblAlgn val="ctr"/>
        <c:lblOffset val="100"/>
        <c:noMultiLvlLbl val="0"/>
      </c:catAx>
      <c:valAx>
        <c:axId val="328593504"/>
        <c:scaling>
          <c:orientation val="minMax"/>
        </c:scaling>
        <c:delete val="0"/>
        <c:axPos val="l"/>
        <c:majorGridlines/>
        <c:numFmt formatCode="General" sourceLinked="1"/>
        <c:majorTickMark val="none"/>
        <c:minorTickMark val="none"/>
        <c:tickLblPos val="nextTo"/>
        <c:spPr>
          <a:ln w="9525">
            <a:noFill/>
          </a:ln>
        </c:spPr>
        <c:crossAx val="328593112"/>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6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Fasanerie</a:t>
            </a:r>
          </a:p>
        </c:rich>
      </c:tx>
      <c:overlay val="0"/>
    </c:title>
    <c:autoTitleDeleted val="0"/>
    <c:plotArea>
      <c:layout/>
      <c:barChart>
        <c:barDir val="col"/>
        <c:grouping val="stacked"/>
        <c:varyColors val="0"/>
        <c:ser>
          <c:idx val="11"/>
          <c:order val="0"/>
          <c:tx>
            <c:strRef>
              <c:f>'Letztze 11 Jahren'!$B$69</c:f>
              <c:strCache>
                <c:ptCount val="1"/>
                <c:pt idx="0">
                  <c:v>Fasanerie</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Jahren'!$C$69:$M$69</c:f>
              <c:numCache>
                <c:formatCode>General</c:formatCode>
                <c:ptCount val="11"/>
                <c:pt idx="0">
                  <c:v>23</c:v>
                </c:pt>
                <c:pt idx="1">
                  <c:v>18</c:v>
                </c:pt>
                <c:pt idx="2">
                  <c:v>22</c:v>
                </c:pt>
                <c:pt idx="3">
                  <c:v>31</c:v>
                </c:pt>
                <c:pt idx="4">
                  <c:v>46</c:v>
                </c:pt>
                <c:pt idx="5">
                  <c:v>15</c:v>
                </c:pt>
                <c:pt idx="6">
                  <c:v>37</c:v>
                </c:pt>
                <c:pt idx="7">
                  <c:v>21</c:v>
                </c:pt>
                <c:pt idx="8">
                  <c:v>5</c:v>
                </c:pt>
              </c:numCache>
            </c:numRef>
          </c:val>
        </c:ser>
        <c:dLbls>
          <c:showLegendKey val="0"/>
          <c:showVal val="0"/>
          <c:showCatName val="0"/>
          <c:showSerName val="0"/>
          <c:showPercent val="0"/>
          <c:showBubbleSize val="0"/>
        </c:dLbls>
        <c:gapWidth val="75"/>
        <c:overlap val="100"/>
        <c:axId val="328602128"/>
        <c:axId val="328600168"/>
      </c:barChart>
      <c:catAx>
        <c:axId val="328602128"/>
        <c:scaling>
          <c:orientation val="minMax"/>
        </c:scaling>
        <c:delete val="0"/>
        <c:axPos val="b"/>
        <c:numFmt formatCode="General" sourceLinked="1"/>
        <c:majorTickMark val="none"/>
        <c:minorTickMark val="none"/>
        <c:tickLblPos val="nextTo"/>
        <c:crossAx val="328600168"/>
        <c:crosses val="autoZero"/>
        <c:auto val="1"/>
        <c:lblAlgn val="ctr"/>
        <c:lblOffset val="100"/>
        <c:noMultiLvlLbl val="0"/>
      </c:catAx>
      <c:valAx>
        <c:axId val="328600168"/>
        <c:scaling>
          <c:orientation val="minMax"/>
        </c:scaling>
        <c:delete val="0"/>
        <c:axPos val="l"/>
        <c:majorGridlines/>
        <c:numFmt formatCode="General" sourceLinked="1"/>
        <c:majorTickMark val="none"/>
        <c:minorTickMark val="none"/>
        <c:tickLblPos val="nextTo"/>
        <c:spPr>
          <a:ln w="9525">
            <a:noFill/>
          </a:ln>
        </c:spPr>
        <c:crossAx val="328602128"/>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6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Wildsteiger Land</a:t>
            </a:r>
          </a:p>
        </c:rich>
      </c:tx>
      <c:overlay val="0"/>
    </c:title>
    <c:autoTitleDeleted val="0"/>
    <c:plotArea>
      <c:layout/>
      <c:barChart>
        <c:barDir val="col"/>
        <c:grouping val="stacked"/>
        <c:varyColors val="0"/>
        <c:ser>
          <c:idx val="11"/>
          <c:order val="0"/>
          <c:tx>
            <c:strRef>
              <c:f>'Letztze 11 Jahren'!$B$70</c:f>
              <c:strCache>
                <c:ptCount val="1"/>
                <c:pt idx="0">
                  <c:v>Wildsteiger Land *</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Jahren'!$C$70:$M$70</c:f>
              <c:numCache>
                <c:formatCode>General</c:formatCode>
                <c:ptCount val="11"/>
                <c:pt idx="0">
                  <c:v>42</c:v>
                </c:pt>
                <c:pt idx="1">
                  <c:v>57</c:v>
                </c:pt>
                <c:pt idx="2">
                  <c:v>41</c:v>
                </c:pt>
                <c:pt idx="3">
                  <c:v>25</c:v>
                </c:pt>
                <c:pt idx="4">
                  <c:v>23</c:v>
                </c:pt>
                <c:pt idx="5">
                  <c:v>20</c:v>
                </c:pt>
                <c:pt idx="6">
                  <c:v>16</c:v>
                </c:pt>
                <c:pt idx="7">
                  <c:v>11</c:v>
                </c:pt>
                <c:pt idx="8">
                  <c:v>7</c:v>
                </c:pt>
                <c:pt idx="9">
                  <c:v>5</c:v>
                </c:pt>
                <c:pt idx="10">
                  <c:v>16</c:v>
                </c:pt>
              </c:numCache>
            </c:numRef>
          </c:val>
        </c:ser>
        <c:dLbls>
          <c:showLegendKey val="0"/>
          <c:showVal val="0"/>
          <c:showCatName val="0"/>
          <c:showSerName val="0"/>
          <c:showPercent val="0"/>
          <c:showBubbleSize val="0"/>
        </c:dLbls>
        <c:gapWidth val="75"/>
        <c:overlap val="100"/>
        <c:axId val="328603304"/>
        <c:axId val="328603696"/>
      </c:barChart>
      <c:catAx>
        <c:axId val="328603304"/>
        <c:scaling>
          <c:orientation val="minMax"/>
        </c:scaling>
        <c:delete val="0"/>
        <c:axPos val="b"/>
        <c:numFmt formatCode="General" sourceLinked="1"/>
        <c:majorTickMark val="none"/>
        <c:minorTickMark val="none"/>
        <c:tickLblPos val="nextTo"/>
        <c:crossAx val="328603696"/>
        <c:crosses val="autoZero"/>
        <c:auto val="1"/>
        <c:lblAlgn val="ctr"/>
        <c:lblOffset val="100"/>
        <c:noMultiLvlLbl val="0"/>
      </c:catAx>
      <c:valAx>
        <c:axId val="328603696"/>
        <c:scaling>
          <c:orientation val="minMax"/>
        </c:scaling>
        <c:delete val="0"/>
        <c:axPos val="l"/>
        <c:majorGridlines/>
        <c:numFmt formatCode="General" sourceLinked="1"/>
        <c:majorTickMark val="none"/>
        <c:minorTickMark val="none"/>
        <c:tickLblPos val="nextTo"/>
        <c:spPr>
          <a:ln w="9525">
            <a:noFill/>
          </a:ln>
        </c:spPr>
        <c:crossAx val="328603304"/>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6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Holzbach</a:t>
            </a:r>
          </a:p>
        </c:rich>
      </c:tx>
      <c:overlay val="0"/>
    </c:title>
    <c:autoTitleDeleted val="0"/>
    <c:plotArea>
      <c:layout/>
      <c:barChart>
        <c:barDir val="col"/>
        <c:grouping val="stacked"/>
        <c:varyColors val="0"/>
        <c:ser>
          <c:idx val="11"/>
          <c:order val="0"/>
          <c:tx>
            <c:strRef>
              <c:f>'Letztze 11 Jahren'!$B$71</c:f>
              <c:strCache>
                <c:ptCount val="1"/>
                <c:pt idx="0">
                  <c:v>Holzbach</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Jahren'!$C$71:$M$71</c:f>
              <c:numCache>
                <c:formatCode>General</c:formatCode>
                <c:ptCount val="11"/>
                <c:pt idx="0">
                  <c:v>15</c:v>
                </c:pt>
                <c:pt idx="2">
                  <c:v>14</c:v>
                </c:pt>
                <c:pt idx="3">
                  <c:v>43</c:v>
                </c:pt>
                <c:pt idx="4">
                  <c:v>18</c:v>
                </c:pt>
                <c:pt idx="5">
                  <c:v>34</c:v>
                </c:pt>
                <c:pt idx="6">
                  <c:v>16</c:v>
                </c:pt>
                <c:pt idx="7">
                  <c:v>13</c:v>
                </c:pt>
                <c:pt idx="8">
                  <c:v>24</c:v>
                </c:pt>
                <c:pt idx="9">
                  <c:v>31</c:v>
                </c:pt>
                <c:pt idx="10">
                  <c:v>31</c:v>
                </c:pt>
              </c:numCache>
            </c:numRef>
          </c:val>
        </c:ser>
        <c:dLbls>
          <c:showLegendKey val="0"/>
          <c:showVal val="0"/>
          <c:showCatName val="0"/>
          <c:showSerName val="0"/>
          <c:showPercent val="0"/>
          <c:showBubbleSize val="0"/>
        </c:dLbls>
        <c:gapWidth val="75"/>
        <c:overlap val="100"/>
        <c:axId val="328600560"/>
        <c:axId val="328598600"/>
      </c:barChart>
      <c:catAx>
        <c:axId val="328600560"/>
        <c:scaling>
          <c:orientation val="minMax"/>
        </c:scaling>
        <c:delete val="0"/>
        <c:axPos val="b"/>
        <c:numFmt formatCode="General" sourceLinked="1"/>
        <c:majorTickMark val="none"/>
        <c:minorTickMark val="none"/>
        <c:tickLblPos val="nextTo"/>
        <c:crossAx val="328598600"/>
        <c:crosses val="autoZero"/>
        <c:auto val="1"/>
        <c:lblAlgn val="ctr"/>
        <c:lblOffset val="100"/>
        <c:noMultiLvlLbl val="0"/>
      </c:catAx>
      <c:valAx>
        <c:axId val="328598600"/>
        <c:scaling>
          <c:orientation val="minMax"/>
        </c:scaling>
        <c:delete val="0"/>
        <c:axPos val="l"/>
        <c:majorGridlines/>
        <c:numFmt formatCode="General" sourceLinked="1"/>
        <c:majorTickMark val="none"/>
        <c:minorTickMark val="none"/>
        <c:tickLblPos val="nextTo"/>
        <c:spPr>
          <a:ln w="9525">
            <a:noFill/>
          </a:ln>
        </c:spPr>
        <c:crossAx val="328600560"/>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6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Haus Dexel</a:t>
            </a:r>
          </a:p>
        </c:rich>
      </c:tx>
      <c:overlay val="0"/>
    </c:title>
    <c:autoTitleDeleted val="0"/>
    <c:plotArea>
      <c:layout/>
      <c:barChart>
        <c:barDir val="col"/>
        <c:grouping val="stacked"/>
        <c:varyColors val="0"/>
        <c:ser>
          <c:idx val="11"/>
          <c:order val="0"/>
          <c:tx>
            <c:strRef>
              <c:f>'Letztze 11 Jahren'!$B$72</c:f>
              <c:strCache>
                <c:ptCount val="1"/>
                <c:pt idx="0">
                  <c:v>Haus Dexel</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Jahren'!$C$72:$M$72</c:f>
              <c:numCache>
                <c:formatCode>General</c:formatCode>
                <c:ptCount val="11"/>
                <c:pt idx="0">
                  <c:v>8</c:v>
                </c:pt>
                <c:pt idx="1">
                  <c:v>29</c:v>
                </c:pt>
                <c:pt idx="2">
                  <c:v>13</c:v>
                </c:pt>
                <c:pt idx="3">
                  <c:v>7</c:v>
                </c:pt>
                <c:pt idx="4">
                  <c:v>24</c:v>
                </c:pt>
                <c:pt idx="5">
                  <c:v>26</c:v>
                </c:pt>
                <c:pt idx="6">
                  <c:v>20</c:v>
                </c:pt>
                <c:pt idx="7">
                  <c:v>18</c:v>
                </c:pt>
                <c:pt idx="8">
                  <c:v>61</c:v>
                </c:pt>
                <c:pt idx="9">
                  <c:v>17</c:v>
                </c:pt>
                <c:pt idx="10">
                  <c:v>38</c:v>
                </c:pt>
              </c:numCache>
            </c:numRef>
          </c:val>
        </c:ser>
        <c:dLbls>
          <c:showLegendKey val="0"/>
          <c:showVal val="0"/>
          <c:showCatName val="0"/>
          <c:showSerName val="0"/>
          <c:showPercent val="0"/>
          <c:showBubbleSize val="0"/>
        </c:dLbls>
        <c:gapWidth val="75"/>
        <c:overlap val="100"/>
        <c:axId val="330024256"/>
        <c:axId val="330015240"/>
      </c:barChart>
      <c:catAx>
        <c:axId val="330024256"/>
        <c:scaling>
          <c:orientation val="minMax"/>
        </c:scaling>
        <c:delete val="0"/>
        <c:axPos val="b"/>
        <c:numFmt formatCode="General" sourceLinked="1"/>
        <c:majorTickMark val="none"/>
        <c:minorTickMark val="none"/>
        <c:tickLblPos val="nextTo"/>
        <c:crossAx val="330015240"/>
        <c:crosses val="autoZero"/>
        <c:auto val="1"/>
        <c:lblAlgn val="ctr"/>
        <c:lblOffset val="100"/>
        <c:noMultiLvlLbl val="0"/>
      </c:catAx>
      <c:valAx>
        <c:axId val="330015240"/>
        <c:scaling>
          <c:orientation val="minMax"/>
        </c:scaling>
        <c:delete val="0"/>
        <c:axPos val="l"/>
        <c:majorGridlines/>
        <c:numFmt formatCode="General" sourceLinked="1"/>
        <c:majorTickMark val="none"/>
        <c:minorTickMark val="none"/>
        <c:tickLblPos val="nextTo"/>
        <c:spPr>
          <a:ln w="9525">
            <a:noFill/>
          </a:ln>
        </c:spPr>
        <c:crossAx val="330024256"/>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6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Blue-Iris</a:t>
            </a:r>
          </a:p>
        </c:rich>
      </c:tx>
      <c:overlay val="0"/>
    </c:title>
    <c:autoTitleDeleted val="0"/>
    <c:plotArea>
      <c:layout/>
      <c:barChart>
        <c:barDir val="col"/>
        <c:grouping val="stacked"/>
        <c:varyColors val="0"/>
        <c:ser>
          <c:idx val="11"/>
          <c:order val="0"/>
          <c:tx>
            <c:strRef>
              <c:f>'Letztze 11 Jahren'!$B$73</c:f>
              <c:strCache>
                <c:ptCount val="1"/>
                <c:pt idx="0">
                  <c:v>Blue-Iris</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Jahren'!$C$73:$M$73</c:f>
              <c:numCache>
                <c:formatCode>General</c:formatCode>
                <c:ptCount val="11"/>
                <c:pt idx="0">
                  <c:v>13</c:v>
                </c:pt>
                <c:pt idx="1">
                  <c:v>39</c:v>
                </c:pt>
                <c:pt idx="2">
                  <c:v>23</c:v>
                </c:pt>
                <c:pt idx="3">
                  <c:v>33</c:v>
                </c:pt>
                <c:pt idx="4">
                  <c:v>18</c:v>
                </c:pt>
                <c:pt idx="5">
                  <c:v>16</c:v>
                </c:pt>
                <c:pt idx="6">
                  <c:v>27</c:v>
                </c:pt>
                <c:pt idx="7">
                  <c:v>15</c:v>
                </c:pt>
                <c:pt idx="8">
                  <c:v>35</c:v>
                </c:pt>
                <c:pt idx="9">
                  <c:v>18</c:v>
                </c:pt>
              </c:numCache>
            </c:numRef>
          </c:val>
        </c:ser>
        <c:dLbls>
          <c:showLegendKey val="0"/>
          <c:showVal val="0"/>
          <c:showCatName val="0"/>
          <c:showSerName val="0"/>
          <c:showPercent val="0"/>
          <c:showBubbleSize val="0"/>
        </c:dLbls>
        <c:gapWidth val="75"/>
        <c:overlap val="100"/>
        <c:axId val="330020728"/>
        <c:axId val="330024648"/>
      </c:barChart>
      <c:catAx>
        <c:axId val="330020728"/>
        <c:scaling>
          <c:orientation val="minMax"/>
        </c:scaling>
        <c:delete val="0"/>
        <c:axPos val="b"/>
        <c:numFmt formatCode="General" sourceLinked="1"/>
        <c:majorTickMark val="none"/>
        <c:minorTickMark val="none"/>
        <c:tickLblPos val="nextTo"/>
        <c:crossAx val="330024648"/>
        <c:crosses val="autoZero"/>
        <c:auto val="1"/>
        <c:lblAlgn val="ctr"/>
        <c:lblOffset val="100"/>
        <c:noMultiLvlLbl val="0"/>
      </c:catAx>
      <c:valAx>
        <c:axId val="330024648"/>
        <c:scaling>
          <c:orientation val="minMax"/>
        </c:scaling>
        <c:delete val="0"/>
        <c:axPos val="l"/>
        <c:majorGridlines/>
        <c:numFmt formatCode="General" sourceLinked="1"/>
        <c:majorTickMark val="none"/>
        <c:minorTickMark val="none"/>
        <c:tickLblPos val="nextTo"/>
        <c:spPr>
          <a:ln w="9525">
            <a:noFill/>
          </a:ln>
        </c:spPr>
        <c:crossAx val="330020728"/>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6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Arolser Holz</a:t>
            </a:r>
          </a:p>
        </c:rich>
      </c:tx>
      <c:overlay val="0"/>
    </c:title>
    <c:autoTitleDeleted val="0"/>
    <c:plotArea>
      <c:layout/>
      <c:barChart>
        <c:barDir val="col"/>
        <c:grouping val="stacked"/>
        <c:varyColors val="0"/>
        <c:ser>
          <c:idx val="11"/>
          <c:order val="0"/>
          <c:tx>
            <c:strRef>
              <c:f>'Letztze 11 Jahren'!$B$74</c:f>
              <c:strCache>
                <c:ptCount val="1"/>
                <c:pt idx="0">
                  <c:v>Arolser Holz</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Jahren'!$C$74:$M$74</c:f>
              <c:numCache>
                <c:formatCode>General</c:formatCode>
                <c:ptCount val="11"/>
                <c:pt idx="0">
                  <c:v>30</c:v>
                </c:pt>
                <c:pt idx="1">
                  <c:v>23</c:v>
                </c:pt>
                <c:pt idx="2">
                  <c:v>56</c:v>
                </c:pt>
                <c:pt idx="3">
                  <c:v>16</c:v>
                </c:pt>
                <c:pt idx="4">
                  <c:v>9</c:v>
                </c:pt>
                <c:pt idx="5">
                  <c:v>28</c:v>
                </c:pt>
                <c:pt idx="6">
                  <c:v>25</c:v>
                </c:pt>
                <c:pt idx="7">
                  <c:v>19</c:v>
                </c:pt>
                <c:pt idx="8">
                  <c:v>32</c:v>
                </c:pt>
                <c:pt idx="9">
                  <c:v>13</c:v>
                </c:pt>
                <c:pt idx="10">
                  <c:v>9</c:v>
                </c:pt>
              </c:numCache>
            </c:numRef>
          </c:val>
        </c:ser>
        <c:dLbls>
          <c:showLegendKey val="0"/>
          <c:showVal val="0"/>
          <c:showCatName val="0"/>
          <c:showSerName val="0"/>
          <c:showPercent val="0"/>
          <c:showBubbleSize val="0"/>
        </c:dLbls>
        <c:gapWidth val="75"/>
        <c:overlap val="100"/>
        <c:axId val="330025432"/>
        <c:axId val="330018376"/>
      </c:barChart>
      <c:catAx>
        <c:axId val="330025432"/>
        <c:scaling>
          <c:orientation val="minMax"/>
        </c:scaling>
        <c:delete val="0"/>
        <c:axPos val="b"/>
        <c:numFmt formatCode="General" sourceLinked="1"/>
        <c:majorTickMark val="none"/>
        <c:minorTickMark val="none"/>
        <c:tickLblPos val="nextTo"/>
        <c:crossAx val="330018376"/>
        <c:crosses val="autoZero"/>
        <c:auto val="1"/>
        <c:lblAlgn val="ctr"/>
        <c:lblOffset val="100"/>
        <c:noMultiLvlLbl val="0"/>
      </c:catAx>
      <c:valAx>
        <c:axId val="330018376"/>
        <c:scaling>
          <c:orientation val="minMax"/>
        </c:scaling>
        <c:delete val="0"/>
        <c:axPos val="l"/>
        <c:majorGridlines/>
        <c:numFmt formatCode="General" sourceLinked="1"/>
        <c:majorTickMark val="none"/>
        <c:minorTickMark val="none"/>
        <c:tickLblPos val="nextTo"/>
        <c:spPr>
          <a:ln w="9525">
            <a:noFill/>
          </a:ln>
        </c:spPr>
        <c:crossAx val="330025432"/>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6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Tronje</a:t>
            </a:r>
          </a:p>
        </c:rich>
      </c:tx>
      <c:overlay val="0"/>
    </c:title>
    <c:autoTitleDeleted val="0"/>
    <c:plotArea>
      <c:layout/>
      <c:barChart>
        <c:barDir val="col"/>
        <c:grouping val="stacked"/>
        <c:varyColors val="0"/>
        <c:ser>
          <c:idx val="11"/>
          <c:order val="0"/>
          <c:tx>
            <c:strRef>
              <c:f>'Letztze 11 Jahren'!$B$75</c:f>
              <c:strCache>
                <c:ptCount val="1"/>
                <c:pt idx="0">
                  <c:v>Tronje</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Jahren'!$C$75:$M$75</c:f>
              <c:numCache>
                <c:formatCode>General</c:formatCode>
                <c:ptCount val="11"/>
                <c:pt idx="0">
                  <c:v>30</c:v>
                </c:pt>
                <c:pt idx="1">
                  <c:v>33</c:v>
                </c:pt>
                <c:pt idx="2">
                  <c:v>6</c:v>
                </c:pt>
                <c:pt idx="3">
                  <c:v>33</c:v>
                </c:pt>
                <c:pt idx="4">
                  <c:v>13</c:v>
                </c:pt>
                <c:pt idx="5">
                  <c:v>51</c:v>
                </c:pt>
                <c:pt idx="6">
                  <c:v>6</c:v>
                </c:pt>
                <c:pt idx="7">
                  <c:v>29</c:v>
                </c:pt>
                <c:pt idx="8">
                  <c:v>43</c:v>
                </c:pt>
                <c:pt idx="9">
                  <c:v>9</c:v>
                </c:pt>
                <c:pt idx="10">
                  <c:v>6</c:v>
                </c:pt>
              </c:numCache>
            </c:numRef>
          </c:val>
        </c:ser>
        <c:dLbls>
          <c:showLegendKey val="0"/>
          <c:showVal val="0"/>
          <c:showCatName val="0"/>
          <c:showSerName val="0"/>
          <c:showPercent val="0"/>
          <c:showBubbleSize val="0"/>
        </c:dLbls>
        <c:gapWidth val="75"/>
        <c:overlap val="100"/>
        <c:axId val="330019552"/>
        <c:axId val="330025040"/>
      </c:barChart>
      <c:catAx>
        <c:axId val="330019552"/>
        <c:scaling>
          <c:orientation val="minMax"/>
        </c:scaling>
        <c:delete val="0"/>
        <c:axPos val="b"/>
        <c:numFmt formatCode="General" sourceLinked="1"/>
        <c:majorTickMark val="none"/>
        <c:minorTickMark val="none"/>
        <c:tickLblPos val="nextTo"/>
        <c:crossAx val="330025040"/>
        <c:crosses val="autoZero"/>
        <c:auto val="1"/>
        <c:lblAlgn val="ctr"/>
        <c:lblOffset val="100"/>
        <c:noMultiLvlLbl val="0"/>
      </c:catAx>
      <c:valAx>
        <c:axId val="330025040"/>
        <c:scaling>
          <c:orientation val="minMax"/>
        </c:scaling>
        <c:delete val="0"/>
        <c:axPos val="l"/>
        <c:majorGridlines/>
        <c:numFmt formatCode="General" sourceLinked="1"/>
        <c:majorTickMark val="none"/>
        <c:minorTickMark val="none"/>
        <c:tickLblPos val="nextTo"/>
        <c:spPr>
          <a:ln w="9525">
            <a:noFill/>
          </a:ln>
        </c:spPr>
        <c:crossAx val="330019552"/>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6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Klostermoor</a:t>
            </a:r>
          </a:p>
        </c:rich>
      </c:tx>
      <c:overlay val="0"/>
    </c:title>
    <c:autoTitleDeleted val="0"/>
    <c:plotArea>
      <c:layout/>
      <c:barChart>
        <c:barDir val="col"/>
        <c:grouping val="stacked"/>
        <c:varyColors val="0"/>
        <c:ser>
          <c:idx val="11"/>
          <c:order val="0"/>
          <c:tx>
            <c:strRef>
              <c:f>'Letztze 11 Jahren'!$B$76</c:f>
              <c:strCache>
                <c:ptCount val="1"/>
                <c:pt idx="0">
                  <c:v>Klostermoor</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Jahren'!$C$76:$M$76</c:f>
              <c:numCache>
                <c:formatCode>General</c:formatCode>
                <c:ptCount val="11"/>
                <c:pt idx="0">
                  <c:v>21</c:v>
                </c:pt>
                <c:pt idx="1">
                  <c:v>14</c:v>
                </c:pt>
                <c:pt idx="2">
                  <c:v>32</c:v>
                </c:pt>
                <c:pt idx="3">
                  <c:v>30</c:v>
                </c:pt>
                <c:pt idx="4">
                  <c:v>29</c:v>
                </c:pt>
                <c:pt idx="5">
                  <c:v>24</c:v>
                </c:pt>
                <c:pt idx="6">
                  <c:v>31</c:v>
                </c:pt>
                <c:pt idx="7">
                  <c:v>18</c:v>
                </c:pt>
                <c:pt idx="8">
                  <c:v>9</c:v>
                </c:pt>
                <c:pt idx="9">
                  <c:v>26</c:v>
                </c:pt>
                <c:pt idx="10">
                  <c:v>24</c:v>
                </c:pt>
              </c:numCache>
            </c:numRef>
          </c:val>
        </c:ser>
        <c:dLbls>
          <c:showLegendKey val="0"/>
          <c:showVal val="0"/>
          <c:showCatName val="0"/>
          <c:showSerName val="0"/>
          <c:showPercent val="0"/>
          <c:showBubbleSize val="0"/>
        </c:dLbls>
        <c:gapWidth val="75"/>
        <c:overlap val="100"/>
        <c:axId val="330026216"/>
        <c:axId val="330026608"/>
      </c:barChart>
      <c:catAx>
        <c:axId val="330026216"/>
        <c:scaling>
          <c:orientation val="minMax"/>
        </c:scaling>
        <c:delete val="0"/>
        <c:axPos val="b"/>
        <c:numFmt formatCode="General" sourceLinked="1"/>
        <c:majorTickMark val="none"/>
        <c:minorTickMark val="none"/>
        <c:tickLblPos val="nextTo"/>
        <c:crossAx val="330026608"/>
        <c:crosses val="autoZero"/>
        <c:auto val="1"/>
        <c:lblAlgn val="ctr"/>
        <c:lblOffset val="100"/>
        <c:noMultiLvlLbl val="0"/>
      </c:catAx>
      <c:valAx>
        <c:axId val="330026608"/>
        <c:scaling>
          <c:orientation val="minMax"/>
        </c:scaling>
        <c:delete val="0"/>
        <c:axPos val="l"/>
        <c:majorGridlines/>
        <c:numFmt formatCode="General" sourceLinked="1"/>
        <c:majorTickMark val="none"/>
        <c:minorTickMark val="none"/>
        <c:tickLblPos val="nextTo"/>
        <c:spPr>
          <a:ln w="9525">
            <a:noFill/>
          </a:ln>
        </c:spPr>
        <c:crossAx val="330026216"/>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Mönchberg</a:t>
            </a:r>
          </a:p>
        </c:rich>
      </c:tx>
      <c:overlay val="0"/>
    </c:title>
    <c:autoTitleDeleted val="0"/>
    <c:plotArea>
      <c:layout/>
      <c:barChart>
        <c:barDir val="col"/>
        <c:grouping val="stacked"/>
        <c:varyColors val="0"/>
        <c:ser>
          <c:idx val="0"/>
          <c:order val="0"/>
          <c:tx>
            <c:strRef>
              <c:f>'Welpenübersicht 1986-2009'!$B$10</c:f>
              <c:strCache>
                <c:ptCount val="1"/>
                <c:pt idx="0">
                  <c:v>Mönchberg</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1986-2009'!$D$10:$Z$10</c:f>
              <c:numCache>
                <c:formatCode>General</c:formatCode>
                <c:ptCount val="23"/>
                <c:pt idx="0">
                  <c:v>48</c:v>
                </c:pt>
                <c:pt idx="1">
                  <c:v>88</c:v>
                </c:pt>
                <c:pt idx="2">
                  <c:v>70</c:v>
                </c:pt>
                <c:pt idx="3">
                  <c:v>90</c:v>
                </c:pt>
                <c:pt idx="4">
                  <c:v>81</c:v>
                </c:pt>
                <c:pt idx="5">
                  <c:v>39</c:v>
                </c:pt>
                <c:pt idx="6">
                  <c:v>48</c:v>
                </c:pt>
                <c:pt idx="7">
                  <c:v>93</c:v>
                </c:pt>
                <c:pt idx="8">
                  <c:v>62</c:v>
                </c:pt>
                <c:pt idx="9">
                  <c:v>63</c:v>
                </c:pt>
                <c:pt idx="10">
                  <c:v>67</c:v>
                </c:pt>
                <c:pt idx="11">
                  <c:v>88</c:v>
                </c:pt>
                <c:pt idx="12">
                  <c:v>58</c:v>
                </c:pt>
                <c:pt idx="13">
                  <c:v>60</c:v>
                </c:pt>
                <c:pt idx="14">
                  <c:v>52</c:v>
                </c:pt>
                <c:pt idx="15">
                  <c:v>41</c:v>
                </c:pt>
                <c:pt idx="16">
                  <c:v>57</c:v>
                </c:pt>
                <c:pt idx="17">
                  <c:v>30</c:v>
                </c:pt>
                <c:pt idx="18">
                  <c:v>34</c:v>
                </c:pt>
                <c:pt idx="19">
                  <c:v>40</c:v>
                </c:pt>
                <c:pt idx="20">
                  <c:v>33</c:v>
                </c:pt>
                <c:pt idx="21">
                  <c:v>60</c:v>
                </c:pt>
                <c:pt idx="22">
                  <c:v>39</c:v>
                </c:pt>
              </c:numCache>
            </c:numRef>
          </c:val>
        </c:ser>
        <c:dLbls>
          <c:showLegendKey val="0"/>
          <c:showVal val="0"/>
          <c:showCatName val="0"/>
          <c:showSerName val="0"/>
          <c:showPercent val="0"/>
          <c:showBubbleSize val="0"/>
        </c:dLbls>
        <c:gapWidth val="150"/>
        <c:overlap val="100"/>
        <c:axId val="321784616"/>
        <c:axId val="321784224"/>
      </c:barChart>
      <c:catAx>
        <c:axId val="321784616"/>
        <c:scaling>
          <c:orientation val="minMax"/>
        </c:scaling>
        <c:delete val="0"/>
        <c:axPos val="b"/>
        <c:numFmt formatCode="General" sourceLinked="0"/>
        <c:majorTickMark val="none"/>
        <c:minorTickMark val="none"/>
        <c:tickLblPos val="nextTo"/>
        <c:crossAx val="321784224"/>
        <c:crosses val="autoZero"/>
        <c:auto val="1"/>
        <c:lblAlgn val="ctr"/>
        <c:lblOffset val="100"/>
        <c:noMultiLvlLbl val="0"/>
      </c:catAx>
      <c:valAx>
        <c:axId val="321784224"/>
        <c:scaling>
          <c:orientation val="minMax"/>
        </c:scaling>
        <c:delete val="0"/>
        <c:axPos val="l"/>
        <c:majorGridlines/>
        <c:numFmt formatCode="General" sourceLinked="1"/>
        <c:majorTickMark val="none"/>
        <c:minorTickMark val="none"/>
        <c:tickLblPos val="nextTo"/>
        <c:spPr>
          <a:ln w="9525">
            <a:noFill/>
          </a:ln>
        </c:spPr>
        <c:crossAx val="321784616"/>
        <c:crosses val="autoZero"/>
        <c:crossBetween val="between"/>
      </c:valAx>
    </c:plotArea>
    <c:legend>
      <c:legendPos val="b"/>
      <c:overlay val="0"/>
    </c:legend>
    <c:plotVisOnly val="1"/>
    <c:dispBlanksAs val="gap"/>
    <c:showDLblsOverMax val="0"/>
  </c:chart>
  <c:printSettings>
    <c:headerFooter/>
    <c:pageMargins b="0.75000000000001299" l="0.70000000000000062" r="0.70000000000000062" t="0.75000000000001299" header="0.30000000000000032" footer="0.30000000000000032"/>
    <c:pageSetup/>
  </c:printSettings>
</c:chartSpace>
</file>

<file path=xl/charts/chart17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Elzmündungsraum</a:t>
            </a:r>
          </a:p>
        </c:rich>
      </c:tx>
      <c:overlay val="0"/>
    </c:title>
    <c:autoTitleDeleted val="0"/>
    <c:plotArea>
      <c:layout/>
      <c:barChart>
        <c:barDir val="col"/>
        <c:grouping val="stacked"/>
        <c:varyColors val="0"/>
        <c:ser>
          <c:idx val="11"/>
          <c:order val="0"/>
          <c:tx>
            <c:strRef>
              <c:f>'Letztze 11 Jahren'!$B$77</c:f>
              <c:strCache>
                <c:ptCount val="1"/>
                <c:pt idx="0">
                  <c:v>Elzmündungsraum</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Jahren'!$C$77:$M$77</c:f>
              <c:numCache>
                <c:formatCode>General</c:formatCode>
                <c:ptCount val="11"/>
                <c:pt idx="0">
                  <c:v>17</c:v>
                </c:pt>
                <c:pt idx="1">
                  <c:v>6</c:v>
                </c:pt>
                <c:pt idx="2">
                  <c:v>19</c:v>
                </c:pt>
                <c:pt idx="3">
                  <c:v>9</c:v>
                </c:pt>
                <c:pt idx="4">
                  <c:v>39</c:v>
                </c:pt>
                <c:pt idx="5">
                  <c:v>47</c:v>
                </c:pt>
                <c:pt idx="6">
                  <c:v>32</c:v>
                </c:pt>
                <c:pt idx="7">
                  <c:v>32</c:v>
                </c:pt>
                <c:pt idx="8">
                  <c:v>26</c:v>
                </c:pt>
                <c:pt idx="9">
                  <c:v>20</c:v>
                </c:pt>
                <c:pt idx="10">
                  <c:v>10</c:v>
                </c:pt>
              </c:numCache>
            </c:numRef>
          </c:val>
        </c:ser>
        <c:dLbls>
          <c:showLegendKey val="0"/>
          <c:showVal val="0"/>
          <c:showCatName val="0"/>
          <c:showSerName val="0"/>
          <c:showPercent val="0"/>
          <c:showBubbleSize val="0"/>
        </c:dLbls>
        <c:gapWidth val="75"/>
        <c:overlap val="100"/>
        <c:axId val="330021904"/>
        <c:axId val="330022688"/>
      </c:barChart>
      <c:catAx>
        <c:axId val="330021904"/>
        <c:scaling>
          <c:orientation val="minMax"/>
        </c:scaling>
        <c:delete val="0"/>
        <c:axPos val="b"/>
        <c:numFmt formatCode="General" sourceLinked="1"/>
        <c:majorTickMark val="none"/>
        <c:minorTickMark val="none"/>
        <c:tickLblPos val="nextTo"/>
        <c:crossAx val="330022688"/>
        <c:crosses val="autoZero"/>
        <c:auto val="1"/>
        <c:lblAlgn val="ctr"/>
        <c:lblOffset val="100"/>
        <c:noMultiLvlLbl val="0"/>
      </c:catAx>
      <c:valAx>
        <c:axId val="330022688"/>
        <c:scaling>
          <c:orientation val="minMax"/>
        </c:scaling>
        <c:delete val="0"/>
        <c:axPos val="l"/>
        <c:majorGridlines/>
        <c:numFmt formatCode="General" sourceLinked="1"/>
        <c:majorTickMark val="none"/>
        <c:minorTickMark val="none"/>
        <c:tickLblPos val="nextTo"/>
        <c:spPr>
          <a:ln w="9525">
            <a:noFill/>
          </a:ln>
        </c:spPr>
        <c:crossAx val="330021904"/>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7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Ernetranch</a:t>
            </a:r>
          </a:p>
        </c:rich>
      </c:tx>
      <c:overlay val="0"/>
    </c:title>
    <c:autoTitleDeleted val="0"/>
    <c:plotArea>
      <c:layout/>
      <c:barChart>
        <c:barDir val="col"/>
        <c:grouping val="stacked"/>
        <c:varyColors val="0"/>
        <c:ser>
          <c:idx val="11"/>
          <c:order val="0"/>
          <c:tx>
            <c:strRef>
              <c:f>'Letztze 11 Jahren'!$B$79</c:f>
              <c:strCache>
                <c:ptCount val="1"/>
                <c:pt idx="0">
                  <c:v>Ernetranch</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Jahren'!$C$79:$M$79</c:f>
              <c:numCache>
                <c:formatCode>General</c:formatCode>
                <c:ptCount val="11"/>
                <c:pt idx="0">
                  <c:v>43</c:v>
                </c:pt>
                <c:pt idx="1">
                  <c:v>7</c:v>
                </c:pt>
                <c:pt idx="2">
                  <c:v>34</c:v>
                </c:pt>
                <c:pt idx="3">
                  <c:v>15</c:v>
                </c:pt>
                <c:pt idx="4">
                  <c:v>22</c:v>
                </c:pt>
                <c:pt idx="5">
                  <c:v>13</c:v>
                </c:pt>
                <c:pt idx="6">
                  <c:v>5</c:v>
                </c:pt>
                <c:pt idx="7">
                  <c:v>38</c:v>
                </c:pt>
                <c:pt idx="8">
                  <c:v>45</c:v>
                </c:pt>
                <c:pt idx="9">
                  <c:v>19</c:v>
                </c:pt>
                <c:pt idx="10">
                  <c:v>11</c:v>
                </c:pt>
              </c:numCache>
            </c:numRef>
          </c:val>
        </c:ser>
        <c:dLbls>
          <c:showLegendKey val="0"/>
          <c:showVal val="0"/>
          <c:showCatName val="0"/>
          <c:showSerName val="0"/>
          <c:showPercent val="0"/>
          <c:showBubbleSize val="0"/>
        </c:dLbls>
        <c:gapWidth val="75"/>
        <c:overlap val="100"/>
        <c:axId val="330019944"/>
        <c:axId val="330023864"/>
      </c:barChart>
      <c:catAx>
        <c:axId val="330019944"/>
        <c:scaling>
          <c:orientation val="minMax"/>
        </c:scaling>
        <c:delete val="0"/>
        <c:axPos val="b"/>
        <c:numFmt formatCode="General" sourceLinked="1"/>
        <c:majorTickMark val="none"/>
        <c:minorTickMark val="none"/>
        <c:tickLblPos val="nextTo"/>
        <c:crossAx val="330023864"/>
        <c:crosses val="autoZero"/>
        <c:auto val="1"/>
        <c:lblAlgn val="ctr"/>
        <c:lblOffset val="100"/>
        <c:noMultiLvlLbl val="0"/>
      </c:catAx>
      <c:valAx>
        <c:axId val="330023864"/>
        <c:scaling>
          <c:orientation val="minMax"/>
        </c:scaling>
        <c:delete val="0"/>
        <c:axPos val="l"/>
        <c:majorGridlines/>
        <c:numFmt formatCode="General" sourceLinked="1"/>
        <c:majorTickMark val="none"/>
        <c:minorTickMark val="none"/>
        <c:tickLblPos val="nextTo"/>
        <c:spPr>
          <a:ln w="9525">
            <a:noFill/>
          </a:ln>
        </c:spPr>
        <c:crossAx val="330019944"/>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7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Liebeswarte</a:t>
            </a:r>
          </a:p>
        </c:rich>
      </c:tx>
      <c:overlay val="0"/>
    </c:title>
    <c:autoTitleDeleted val="0"/>
    <c:plotArea>
      <c:layout/>
      <c:barChart>
        <c:barDir val="col"/>
        <c:grouping val="stacked"/>
        <c:varyColors val="0"/>
        <c:ser>
          <c:idx val="11"/>
          <c:order val="0"/>
          <c:tx>
            <c:strRef>
              <c:f>'Letztze 11 Jahren'!$B$80</c:f>
              <c:strCache>
                <c:ptCount val="1"/>
                <c:pt idx="0">
                  <c:v>Liebeswarte</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Jahren'!$C$80:$M$80</c:f>
              <c:numCache>
                <c:formatCode>General</c:formatCode>
                <c:ptCount val="11"/>
                <c:pt idx="0">
                  <c:v>46</c:v>
                </c:pt>
                <c:pt idx="1">
                  <c:v>30</c:v>
                </c:pt>
                <c:pt idx="2">
                  <c:v>15</c:v>
                </c:pt>
                <c:pt idx="3">
                  <c:v>24</c:v>
                </c:pt>
                <c:pt idx="4">
                  <c:v>12</c:v>
                </c:pt>
                <c:pt idx="5">
                  <c:v>19</c:v>
                </c:pt>
                <c:pt idx="6">
                  <c:v>23</c:v>
                </c:pt>
                <c:pt idx="7">
                  <c:v>12</c:v>
                </c:pt>
                <c:pt idx="8">
                  <c:v>26</c:v>
                </c:pt>
                <c:pt idx="9">
                  <c:v>21</c:v>
                </c:pt>
                <c:pt idx="10">
                  <c:v>18</c:v>
                </c:pt>
              </c:numCache>
            </c:numRef>
          </c:val>
        </c:ser>
        <c:dLbls>
          <c:showLegendKey val="0"/>
          <c:showVal val="0"/>
          <c:showCatName val="0"/>
          <c:showSerName val="0"/>
          <c:showPercent val="0"/>
          <c:showBubbleSize val="0"/>
        </c:dLbls>
        <c:gapWidth val="75"/>
        <c:overlap val="100"/>
        <c:axId val="330014848"/>
        <c:axId val="330015632"/>
      </c:barChart>
      <c:catAx>
        <c:axId val="330014848"/>
        <c:scaling>
          <c:orientation val="minMax"/>
        </c:scaling>
        <c:delete val="0"/>
        <c:axPos val="b"/>
        <c:numFmt formatCode="General" sourceLinked="1"/>
        <c:majorTickMark val="none"/>
        <c:minorTickMark val="none"/>
        <c:tickLblPos val="nextTo"/>
        <c:crossAx val="330015632"/>
        <c:crosses val="autoZero"/>
        <c:auto val="1"/>
        <c:lblAlgn val="ctr"/>
        <c:lblOffset val="100"/>
        <c:noMultiLvlLbl val="0"/>
      </c:catAx>
      <c:valAx>
        <c:axId val="330015632"/>
        <c:scaling>
          <c:orientation val="minMax"/>
        </c:scaling>
        <c:delete val="0"/>
        <c:axPos val="l"/>
        <c:majorGridlines/>
        <c:numFmt formatCode="General" sourceLinked="1"/>
        <c:majorTickMark val="none"/>
        <c:minorTickMark val="none"/>
        <c:tickLblPos val="nextTo"/>
        <c:spPr>
          <a:ln w="9525">
            <a:noFill/>
          </a:ln>
        </c:spPr>
        <c:crossAx val="330014848"/>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7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Ehrenfeste</a:t>
            </a:r>
          </a:p>
        </c:rich>
      </c:tx>
      <c:overlay val="0"/>
    </c:title>
    <c:autoTitleDeleted val="0"/>
    <c:plotArea>
      <c:layout/>
      <c:barChart>
        <c:barDir val="col"/>
        <c:grouping val="stacked"/>
        <c:varyColors val="0"/>
        <c:ser>
          <c:idx val="11"/>
          <c:order val="0"/>
          <c:tx>
            <c:strRef>
              <c:f>'Letztze 11 Jahren'!$B$81</c:f>
              <c:strCache>
                <c:ptCount val="1"/>
                <c:pt idx="0">
                  <c:v>Ehrenfeste</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Jahren'!$C$81:$M$81</c:f>
              <c:numCache>
                <c:formatCode>General</c:formatCode>
                <c:ptCount val="11"/>
                <c:pt idx="0">
                  <c:v>29</c:v>
                </c:pt>
                <c:pt idx="1">
                  <c:v>30</c:v>
                </c:pt>
                <c:pt idx="2">
                  <c:v>23</c:v>
                </c:pt>
                <c:pt idx="3">
                  <c:v>10</c:v>
                </c:pt>
                <c:pt idx="4">
                  <c:v>39</c:v>
                </c:pt>
                <c:pt idx="5">
                  <c:v>19</c:v>
                </c:pt>
                <c:pt idx="6">
                  <c:v>19</c:v>
                </c:pt>
                <c:pt idx="7">
                  <c:v>20</c:v>
                </c:pt>
                <c:pt idx="8">
                  <c:v>20</c:v>
                </c:pt>
                <c:pt idx="9">
                  <c:v>16</c:v>
                </c:pt>
                <c:pt idx="10">
                  <c:v>13</c:v>
                </c:pt>
              </c:numCache>
            </c:numRef>
          </c:val>
        </c:ser>
        <c:dLbls>
          <c:showLegendKey val="0"/>
          <c:showVal val="0"/>
          <c:showCatName val="0"/>
          <c:showSerName val="0"/>
          <c:showPercent val="0"/>
          <c:showBubbleSize val="0"/>
        </c:dLbls>
        <c:gapWidth val="75"/>
        <c:overlap val="100"/>
        <c:axId val="330021512"/>
        <c:axId val="330022296"/>
      </c:barChart>
      <c:catAx>
        <c:axId val="330021512"/>
        <c:scaling>
          <c:orientation val="minMax"/>
        </c:scaling>
        <c:delete val="0"/>
        <c:axPos val="b"/>
        <c:numFmt formatCode="General" sourceLinked="1"/>
        <c:majorTickMark val="none"/>
        <c:minorTickMark val="none"/>
        <c:tickLblPos val="nextTo"/>
        <c:crossAx val="330022296"/>
        <c:crosses val="autoZero"/>
        <c:auto val="1"/>
        <c:lblAlgn val="ctr"/>
        <c:lblOffset val="100"/>
        <c:noMultiLvlLbl val="0"/>
      </c:catAx>
      <c:valAx>
        <c:axId val="330022296"/>
        <c:scaling>
          <c:orientation val="minMax"/>
        </c:scaling>
        <c:delete val="0"/>
        <c:axPos val="l"/>
        <c:majorGridlines/>
        <c:numFmt formatCode="General" sourceLinked="1"/>
        <c:majorTickMark val="none"/>
        <c:minorTickMark val="none"/>
        <c:tickLblPos val="nextTo"/>
        <c:spPr>
          <a:ln w="9525">
            <a:noFill/>
          </a:ln>
        </c:spPr>
        <c:crossAx val="330021512"/>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7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Maria-Buch</a:t>
            </a:r>
          </a:p>
        </c:rich>
      </c:tx>
      <c:overlay val="0"/>
    </c:title>
    <c:autoTitleDeleted val="0"/>
    <c:plotArea>
      <c:layout/>
      <c:barChart>
        <c:barDir val="col"/>
        <c:grouping val="stacked"/>
        <c:varyColors val="0"/>
        <c:ser>
          <c:idx val="11"/>
          <c:order val="0"/>
          <c:tx>
            <c:strRef>
              <c:f>'Letztze 11 Jahren'!$B$82</c:f>
              <c:strCache>
                <c:ptCount val="1"/>
                <c:pt idx="0">
                  <c:v>Maria-Buch</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Jahren'!$C$82:$M$82</c:f>
              <c:numCache>
                <c:formatCode>General</c:formatCode>
                <c:ptCount val="11"/>
                <c:pt idx="0">
                  <c:v>26</c:v>
                </c:pt>
                <c:pt idx="1">
                  <c:v>33</c:v>
                </c:pt>
                <c:pt idx="2">
                  <c:v>10</c:v>
                </c:pt>
                <c:pt idx="3">
                  <c:v>42</c:v>
                </c:pt>
                <c:pt idx="4">
                  <c:v>19</c:v>
                </c:pt>
                <c:pt idx="5">
                  <c:v>14</c:v>
                </c:pt>
                <c:pt idx="6">
                  <c:v>25</c:v>
                </c:pt>
                <c:pt idx="7">
                  <c:v>14</c:v>
                </c:pt>
                <c:pt idx="8">
                  <c:v>19</c:v>
                </c:pt>
                <c:pt idx="9">
                  <c:v>16</c:v>
                </c:pt>
                <c:pt idx="10">
                  <c:v>8</c:v>
                </c:pt>
              </c:numCache>
            </c:numRef>
          </c:val>
        </c:ser>
        <c:dLbls>
          <c:showLegendKey val="0"/>
          <c:showVal val="0"/>
          <c:showCatName val="0"/>
          <c:showSerName val="0"/>
          <c:showPercent val="0"/>
          <c:showBubbleSize val="0"/>
        </c:dLbls>
        <c:gapWidth val="75"/>
        <c:overlap val="100"/>
        <c:axId val="330016416"/>
        <c:axId val="330016808"/>
      </c:barChart>
      <c:catAx>
        <c:axId val="330016416"/>
        <c:scaling>
          <c:orientation val="minMax"/>
        </c:scaling>
        <c:delete val="0"/>
        <c:axPos val="b"/>
        <c:numFmt formatCode="General" sourceLinked="1"/>
        <c:majorTickMark val="none"/>
        <c:minorTickMark val="none"/>
        <c:tickLblPos val="nextTo"/>
        <c:crossAx val="330016808"/>
        <c:crosses val="autoZero"/>
        <c:auto val="1"/>
        <c:lblAlgn val="ctr"/>
        <c:lblOffset val="100"/>
        <c:noMultiLvlLbl val="0"/>
      </c:catAx>
      <c:valAx>
        <c:axId val="330016808"/>
        <c:scaling>
          <c:orientation val="minMax"/>
        </c:scaling>
        <c:delete val="0"/>
        <c:axPos val="l"/>
        <c:majorGridlines/>
        <c:numFmt formatCode="General" sourceLinked="1"/>
        <c:majorTickMark val="none"/>
        <c:minorTickMark val="none"/>
        <c:tickLblPos val="nextTo"/>
        <c:spPr>
          <a:ln w="9525">
            <a:noFill/>
          </a:ln>
        </c:spPr>
        <c:crossAx val="330016416"/>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7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Maaraue</a:t>
            </a:r>
          </a:p>
        </c:rich>
      </c:tx>
      <c:overlay val="0"/>
    </c:title>
    <c:autoTitleDeleted val="0"/>
    <c:plotArea>
      <c:layout/>
      <c:barChart>
        <c:barDir val="col"/>
        <c:grouping val="stacked"/>
        <c:varyColors val="0"/>
        <c:ser>
          <c:idx val="11"/>
          <c:order val="0"/>
          <c:tx>
            <c:strRef>
              <c:f>'Letztze 11 Jahren'!$B$83</c:f>
              <c:strCache>
                <c:ptCount val="1"/>
                <c:pt idx="0">
                  <c:v>Maaraue</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Jahren'!$C$83:$M$83</c:f>
              <c:numCache>
                <c:formatCode>General</c:formatCode>
                <c:ptCount val="11"/>
                <c:pt idx="0">
                  <c:v>27</c:v>
                </c:pt>
                <c:pt idx="1">
                  <c:v>37</c:v>
                </c:pt>
                <c:pt idx="2">
                  <c:v>24</c:v>
                </c:pt>
                <c:pt idx="3">
                  <c:v>15</c:v>
                </c:pt>
                <c:pt idx="4">
                  <c:v>21</c:v>
                </c:pt>
                <c:pt idx="5">
                  <c:v>20</c:v>
                </c:pt>
                <c:pt idx="6">
                  <c:v>6</c:v>
                </c:pt>
                <c:pt idx="7">
                  <c:v>30</c:v>
                </c:pt>
                <c:pt idx="8">
                  <c:v>12</c:v>
                </c:pt>
                <c:pt idx="9">
                  <c:v>9</c:v>
                </c:pt>
              </c:numCache>
            </c:numRef>
          </c:val>
        </c:ser>
        <c:dLbls>
          <c:showLegendKey val="0"/>
          <c:showVal val="0"/>
          <c:showCatName val="0"/>
          <c:showSerName val="0"/>
          <c:showPercent val="0"/>
          <c:showBubbleSize val="0"/>
        </c:dLbls>
        <c:gapWidth val="75"/>
        <c:overlap val="100"/>
        <c:axId val="330029352"/>
        <c:axId val="330029744"/>
      </c:barChart>
      <c:catAx>
        <c:axId val="330029352"/>
        <c:scaling>
          <c:orientation val="minMax"/>
        </c:scaling>
        <c:delete val="0"/>
        <c:axPos val="b"/>
        <c:numFmt formatCode="General" sourceLinked="1"/>
        <c:majorTickMark val="none"/>
        <c:minorTickMark val="none"/>
        <c:tickLblPos val="nextTo"/>
        <c:crossAx val="330029744"/>
        <c:crosses val="autoZero"/>
        <c:auto val="1"/>
        <c:lblAlgn val="ctr"/>
        <c:lblOffset val="100"/>
        <c:noMultiLvlLbl val="0"/>
      </c:catAx>
      <c:valAx>
        <c:axId val="330029744"/>
        <c:scaling>
          <c:orientation val="minMax"/>
        </c:scaling>
        <c:delete val="0"/>
        <c:axPos val="l"/>
        <c:majorGridlines/>
        <c:numFmt formatCode="General" sourceLinked="1"/>
        <c:majorTickMark val="none"/>
        <c:minorTickMark val="none"/>
        <c:tickLblPos val="nextTo"/>
        <c:spPr>
          <a:ln w="9525">
            <a:noFill/>
          </a:ln>
        </c:spPr>
        <c:crossAx val="330029352"/>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7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Radsieksbeeke</a:t>
            </a:r>
          </a:p>
        </c:rich>
      </c:tx>
      <c:overlay val="0"/>
    </c:title>
    <c:autoTitleDeleted val="0"/>
    <c:plotArea>
      <c:layout/>
      <c:barChart>
        <c:barDir val="col"/>
        <c:grouping val="stacked"/>
        <c:varyColors val="0"/>
        <c:ser>
          <c:idx val="11"/>
          <c:order val="0"/>
          <c:tx>
            <c:strRef>
              <c:f>'Letztze 11 Jahren'!$B$85</c:f>
              <c:strCache>
                <c:ptCount val="1"/>
                <c:pt idx="0">
                  <c:v>Radsieksbeeke *</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Jahren'!$C$85:$M$85</c:f>
              <c:numCache>
                <c:formatCode>General</c:formatCode>
                <c:ptCount val="11"/>
                <c:pt idx="0">
                  <c:v>27</c:v>
                </c:pt>
                <c:pt idx="1">
                  <c:v>20</c:v>
                </c:pt>
                <c:pt idx="2">
                  <c:v>24</c:v>
                </c:pt>
                <c:pt idx="3">
                  <c:v>14</c:v>
                </c:pt>
                <c:pt idx="4">
                  <c:v>30</c:v>
                </c:pt>
                <c:pt idx="5">
                  <c:v>26</c:v>
                </c:pt>
                <c:pt idx="6">
                  <c:v>11</c:v>
                </c:pt>
                <c:pt idx="7">
                  <c:v>3</c:v>
                </c:pt>
                <c:pt idx="9">
                  <c:v>6</c:v>
                </c:pt>
              </c:numCache>
            </c:numRef>
          </c:val>
        </c:ser>
        <c:ser>
          <c:idx val="0"/>
          <c:order val="1"/>
          <c:tx>
            <c:strRef>
              <c:f>'Letztze 11 Jahren'!$B$88</c:f>
              <c:strCache>
                <c:ptCount val="1"/>
                <c:pt idx="0">
                  <c:v>Team Radsieksbeeke</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Jahren'!$C$88:$M$88</c:f>
              <c:numCache>
                <c:formatCode>General</c:formatCode>
                <c:ptCount val="11"/>
                <c:pt idx="6">
                  <c:v>22</c:v>
                </c:pt>
                <c:pt idx="7">
                  <c:v>15</c:v>
                </c:pt>
                <c:pt idx="8">
                  <c:v>21</c:v>
                </c:pt>
                <c:pt idx="9">
                  <c:v>10</c:v>
                </c:pt>
                <c:pt idx="10">
                  <c:v>11</c:v>
                </c:pt>
              </c:numCache>
            </c:numRef>
          </c:val>
        </c:ser>
        <c:dLbls>
          <c:showLegendKey val="0"/>
          <c:showVal val="0"/>
          <c:showCatName val="0"/>
          <c:showSerName val="0"/>
          <c:showPercent val="0"/>
          <c:showBubbleSize val="0"/>
        </c:dLbls>
        <c:gapWidth val="75"/>
        <c:overlap val="100"/>
        <c:axId val="330030528"/>
        <c:axId val="330027392"/>
      </c:barChart>
      <c:catAx>
        <c:axId val="330030528"/>
        <c:scaling>
          <c:orientation val="minMax"/>
        </c:scaling>
        <c:delete val="0"/>
        <c:axPos val="b"/>
        <c:numFmt formatCode="General" sourceLinked="1"/>
        <c:majorTickMark val="none"/>
        <c:minorTickMark val="none"/>
        <c:tickLblPos val="nextTo"/>
        <c:crossAx val="330027392"/>
        <c:crosses val="autoZero"/>
        <c:auto val="1"/>
        <c:lblAlgn val="ctr"/>
        <c:lblOffset val="100"/>
        <c:noMultiLvlLbl val="0"/>
      </c:catAx>
      <c:valAx>
        <c:axId val="330027392"/>
        <c:scaling>
          <c:orientation val="minMax"/>
        </c:scaling>
        <c:delete val="0"/>
        <c:axPos val="l"/>
        <c:majorGridlines/>
        <c:numFmt formatCode="General" sourceLinked="1"/>
        <c:majorTickMark val="none"/>
        <c:minorTickMark val="none"/>
        <c:tickLblPos val="nextTo"/>
        <c:spPr>
          <a:ln w="9525">
            <a:noFill/>
          </a:ln>
        </c:spPr>
        <c:crossAx val="330030528"/>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7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8"/>
    </mc:Choice>
    <mc:Fallback>
      <c:style val="48"/>
    </mc:Fallback>
  </mc:AlternateContent>
  <c:chart>
    <c:title>
      <c:tx>
        <c:rich>
          <a:bodyPr/>
          <a:lstStyle/>
          <a:p>
            <a:pPr>
              <a:defRPr/>
            </a:pPr>
            <a:r>
              <a:rPr lang="en-US"/>
              <a:t>Beispiel Hobby-Züchter</a:t>
            </a:r>
          </a:p>
        </c:rich>
      </c:tx>
      <c:overlay val="0"/>
    </c:title>
    <c:autoTitleDeleted val="0"/>
    <c:plotArea>
      <c:layout/>
      <c:barChart>
        <c:barDir val="col"/>
        <c:grouping val="stacked"/>
        <c:varyColors val="0"/>
        <c:ser>
          <c:idx val="11"/>
          <c:order val="0"/>
          <c:tx>
            <c:strRef>
              <c:f>'Letztze 11 Jahren'!$B$94</c:f>
              <c:strCache>
                <c:ptCount val="1"/>
                <c:pt idx="0">
                  <c:v>Beispiel Hobby-Züchter</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Jahren'!$C$94:$M$94</c:f>
              <c:numCache>
                <c:formatCode>General</c:formatCode>
                <c:ptCount val="11"/>
                <c:pt idx="0">
                  <c:v>12</c:v>
                </c:pt>
                <c:pt idx="1">
                  <c:v>6</c:v>
                </c:pt>
                <c:pt idx="2">
                  <c:v>18</c:v>
                </c:pt>
                <c:pt idx="4">
                  <c:v>8</c:v>
                </c:pt>
                <c:pt idx="5">
                  <c:v>10</c:v>
                </c:pt>
                <c:pt idx="7">
                  <c:v>13</c:v>
                </c:pt>
                <c:pt idx="8">
                  <c:v>17</c:v>
                </c:pt>
                <c:pt idx="9">
                  <c:v>9</c:v>
                </c:pt>
                <c:pt idx="10">
                  <c:v>8</c:v>
                </c:pt>
              </c:numCache>
            </c:numRef>
          </c:val>
        </c:ser>
        <c:dLbls>
          <c:showLegendKey val="0"/>
          <c:showVal val="0"/>
          <c:showCatName val="0"/>
          <c:showSerName val="0"/>
          <c:showPercent val="0"/>
          <c:showBubbleSize val="0"/>
        </c:dLbls>
        <c:gapWidth val="75"/>
        <c:overlap val="100"/>
        <c:axId val="330028176"/>
        <c:axId val="330028568"/>
      </c:barChart>
      <c:catAx>
        <c:axId val="330028176"/>
        <c:scaling>
          <c:orientation val="minMax"/>
        </c:scaling>
        <c:delete val="0"/>
        <c:axPos val="b"/>
        <c:numFmt formatCode="General" sourceLinked="1"/>
        <c:majorTickMark val="none"/>
        <c:minorTickMark val="none"/>
        <c:tickLblPos val="nextTo"/>
        <c:crossAx val="330028568"/>
        <c:crosses val="autoZero"/>
        <c:auto val="1"/>
        <c:lblAlgn val="ctr"/>
        <c:lblOffset val="100"/>
        <c:noMultiLvlLbl val="0"/>
      </c:catAx>
      <c:valAx>
        <c:axId val="330028568"/>
        <c:scaling>
          <c:orientation val="minMax"/>
          <c:max val="60"/>
        </c:scaling>
        <c:delete val="0"/>
        <c:axPos val="l"/>
        <c:majorGridlines/>
        <c:numFmt formatCode="General" sourceLinked="1"/>
        <c:majorTickMark val="none"/>
        <c:minorTickMark val="none"/>
        <c:tickLblPos val="nextTo"/>
        <c:crossAx val="330028176"/>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7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000"/>
              <a:t>Salztalblick + Haus Salztalblick + Salztal-Höhe</a:t>
            </a:r>
          </a:p>
        </c:rich>
      </c:tx>
      <c:overlay val="0"/>
    </c:title>
    <c:autoTitleDeleted val="0"/>
    <c:plotArea>
      <c:layout/>
      <c:barChart>
        <c:barDir val="col"/>
        <c:grouping val="stacked"/>
        <c:varyColors val="0"/>
        <c:ser>
          <c:idx val="0"/>
          <c:order val="0"/>
          <c:tx>
            <c:strRef>
              <c:f>'Letztze 11 Jahren'!$B$6</c:f>
              <c:strCache>
                <c:ptCount val="1"/>
                <c:pt idx="0">
                  <c:v>Salztalblick *</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Jahren'!$C$6:$M$6</c:f>
              <c:numCache>
                <c:formatCode>General</c:formatCode>
                <c:ptCount val="11"/>
                <c:pt idx="0">
                  <c:v>32</c:v>
                </c:pt>
                <c:pt idx="1">
                  <c:v>45</c:v>
                </c:pt>
                <c:pt idx="2">
                  <c:v>51</c:v>
                </c:pt>
                <c:pt idx="3">
                  <c:v>55</c:v>
                </c:pt>
                <c:pt idx="4">
                  <c:v>49</c:v>
                </c:pt>
                <c:pt idx="5">
                  <c:v>60</c:v>
                </c:pt>
                <c:pt idx="6">
                  <c:v>57</c:v>
                </c:pt>
                <c:pt idx="7">
                  <c:v>57</c:v>
                </c:pt>
                <c:pt idx="8">
                  <c:v>58</c:v>
                </c:pt>
                <c:pt idx="9">
                  <c:v>67</c:v>
                </c:pt>
                <c:pt idx="10">
                  <c:v>65</c:v>
                </c:pt>
              </c:numCache>
            </c:numRef>
          </c:val>
        </c:ser>
        <c:ser>
          <c:idx val="11"/>
          <c:order val="1"/>
          <c:tx>
            <c:strRef>
              <c:f>'Letztze 11 Jahren'!$B$5</c:f>
              <c:strCache>
                <c:ptCount val="1"/>
                <c:pt idx="0">
                  <c:v>Haus Salztalblick</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Jahren'!$C$5:$M$5</c:f>
              <c:numCache>
                <c:formatCode>General</c:formatCode>
                <c:ptCount val="11"/>
                <c:pt idx="4">
                  <c:v>69</c:v>
                </c:pt>
                <c:pt idx="5">
                  <c:v>39</c:v>
                </c:pt>
                <c:pt idx="6">
                  <c:v>50</c:v>
                </c:pt>
                <c:pt idx="7">
                  <c:v>65</c:v>
                </c:pt>
                <c:pt idx="8">
                  <c:v>66</c:v>
                </c:pt>
                <c:pt idx="9">
                  <c:v>66</c:v>
                </c:pt>
                <c:pt idx="10">
                  <c:v>27</c:v>
                </c:pt>
              </c:numCache>
            </c:numRef>
          </c:val>
        </c:ser>
        <c:ser>
          <c:idx val="1"/>
          <c:order val="2"/>
          <c:tx>
            <c:strRef>
              <c:f>'Letztze 11 Jahren'!$B$15</c:f>
              <c:strCache>
                <c:ptCount val="1"/>
                <c:pt idx="0">
                  <c:v>Salztal-Höhe</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Jahren'!$C$15:$M$15</c:f>
              <c:numCache>
                <c:formatCode>General</c:formatCode>
                <c:ptCount val="11"/>
                <c:pt idx="1">
                  <c:v>4</c:v>
                </c:pt>
                <c:pt idx="2">
                  <c:v>46</c:v>
                </c:pt>
                <c:pt idx="3">
                  <c:v>52</c:v>
                </c:pt>
                <c:pt idx="4">
                  <c:v>34</c:v>
                </c:pt>
                <c:pt idx="5">
                  <c:v>32</c:v>
                </c:pt>
                <c:pt idx="6">
                  <c:v>51</c:v>
                </c:pt>
                <c:pt idx="7">
                  <c:v>54</c:v>
                </c:pt>
                <c:pt idx="8">
                  <c:v>59</c:v>
                </c:pt>
                <c:pt idx="9">
                  <c:v>57</c:v>
                </c:pt>
                <c:pt idx="10" formatCode="#,##0">
                  <c:v>47</c:v>
                </c:pt>
              </c:numCache>
            </c:numRef>
          </c:val>
        </c:ser>
        <c:dLbls>
          <c:showLegendKey val="0"/>
          <c:showVal val="0"/>
          <c:showCatName val="0"/>
          <c:showSerName val="0"/>
          <c:showPercent val="0"/>
          <c:showBubbleSize val="0"/>
        </c:dLbls>
        <c:gapWidth val="75"/>
        <c:overlap val="100"/>
        <c:axId val="330965568"/>
        <c:axId val="330969096"/>
      </c:barChart>
      <c:catAx>
        <c:axId val="330965568"/>
        <c:scaling>
          <c:orientation val="minMax"/>
        </c:scaling>
        <c:delete val="0"/>
        <c:axPos val="b"/>
        <c:numFmt formatCode="General" sourceLinked="1"/>
        <c:majorTickMark val="none"/>
        <c:minorTickMark val="none"/>
        <c:tickLblPos val="nextTo"/>
        <c:crossAx val="330969096"/>
        <c:crosses val="autoZero"/>
        <c:auto val="1"/>
        <c:lblAlgn val="ctr"/>
        <c:lblOffset val="100"/>
        <c:noMultiLvlLbl val="0"/>
      </c:catAx>
      <c:valAx>
        <c:axId val="330969096"/>
        <c:scaling>
          <c:orientation val="minMax"/>
        </c:scaling>
        <c:delete val="0"/>
        <c:axPos val="l"/>
        <c:majorGridlines/>
        <c:numFmt formatCode="General" sourceLinked="1"/>
        <c:majorTickMark val="none"/>
        <c:minorTickMark val="none"/>
        <c:tickLblPos val="nextTo"/>
        <c:spPr>
          <a:ln w="9525">
            <a:noFill/>
          </a:ln>
        </c:spPr>
        <c:crossAx val="330965568"/>
        <c:crosses val="autoZero"/>
        <c:crossBetween val="between"/>
      </c:valAx>
    </c:plotArea>
    <c:legend>
      <c:legendPos val="b"/>
      <c:overlay val="0"/>
    </c:legend>
    <c:plotVisOnly val="1"/>
    <c:dispBlanksAs val="gap"/>
    <c:showDLblsOverMax val="0"/>
  </c:chart>
  <c:printSettings>
    <c:headerFooter/>
    <c:pageMargins b="0.75000000000001266" l="0.70000000000000062" r="0.70000000000000062" t="0.75000000000001266" header="0.30000000000000032" footer="0.30000000000000032"/>
    <c:pageSetup/>
  </c:printSettings>
</c:chartSpace>
</file>

<file path=xl/charts/chart17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200"/>
              <a:t>Holtkämper See + Hof + Tor</a:t>
            </a:r>
          </a:p>
        </c:rich>
      </c:tx>
      <c:overlay val="0"/>
    </c:title>
    <c:autoTitleDeleted val="0"/>
    <c:plotArea>
      <c:layout/>
      <c:barChart>
        <c:barDir val="col"/>
        <c:grouping val="stacked"/>
        <c:varyColors val="0"/>
        <c:ser>
          <c:idx val="0"/>
          <c:order val="0"/>
          <c:tx>
            <c:strRef>
              <c:f>'Letztze 11 Jahren'!$B$11</c:f>
              <c:strCache>
                <c:ptCount val="1"/>
                <c:pt idx="0">
                  <c:v>Holtkämper See *</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Jahren'!$C$11:$M$11</c:f>
              <c:numCache>
                <c:formatCode>General</c:formatCode>
                <c:ptCount val="11"/>
                <c:pt idx="0">
                  <c:v>64</c:v>
                </c:pt>
                <c:pt idx="1">
                  <c:v>62</c:v>
                </c:pt>
                <c:pt idx="2">
                  <c:v>53</c:v>
                </c:pt>
                <c:pt idx="3">
                  <c:v>54</c:v>
                </c:pt>
                <c:pt idx="4">
                  <c:v>39</c:v>
                </c:pt>
                <c:pt idx="5">
                  <c:v>56</c:v>
                </c:pt>
                <c:pt idx="6">
                  <c:v>34</c:v>
                </c:pt>
                <c:pt idx="7">
                  <c:v>62</c:v>
                </c:pt>
                <c:pt idx="8">
                  <c:v>45</c:v>
                </c:pt>
                <c:pt idx="9">
                  <c:v>52</c:v>
                </c:pt>
                <c:pt idx="10">
                  <c:v>16</c:v>
                </c:pt>
              </c:numCache>
            </c:numRef>
          </c:val>
        </c:ser>
        <c:ser>
          <c:idx val="1"/>
          <c:order val="1"/>
          <c:tx>
            <c:strRef>
              <c:f>'Letztze 11 Jahren'!$B$40</c:f>
              <c:strCache>
                <c:ptCount val="1"/>
                <c:pt idx="0">
                  <c:v>Holtkämper Hof</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Jahren'!$C$40:$M$40</c:f>
              <c:numCache>
                <c:formatCode>General</c:formatCode>
                <c:ptCount val="11"/>
                <c:pt idx="1">
                  <c:v>3</c:v>
                </c:pt>
                <c:pt idx="2">
                  <c:v>28</c:v>
                </c:pt>
                <c:pt idx="3">
                  <c:v>35</c:v>
                </c:pt>
                <c:pt idx="4">
                  <c:v>12</c:v>
                </c:pt>
                <c:pt idx="5">
                  <c:v>48</c:v>
                </c:pt>
                <c:pt idx="6">
                  <c:v>40</c:v>
                </c:pt>
                <c:pt idx="7">
                  <c:v>52</c:v>
                </c:pt>
                <c:pt idx="8">
                  <c:v>36</c:v>
                </c:pt>
                <c:pt idx="9">
                  <c:v>36</c:v>
                </c:pt>
                <c:pt idx="10">
                  <c:v>26</c:v>
                </c:pt>
              </c:numCache>
            </c:numRef>
          </c:val>
        </c:ser>
        <c:ser>
          <c:idx val="11"/>
          <c:order val="2"/>
          <c:tx>
            <c:strRef>
              <c:f>'Letztze 11 Jahren'!$B$51</c:f>
              <c:strCache>
                <c:ptCount val="1"/>
                <c:pt idx="0">
                  <c:v>Holtkämper Tor</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Jahren'!$C$51:$M$51</c:f>
              <c:numCache>
                <c:formatCode>General</c:formatCode>
                <c:ptCount val="11"/>
                <c:pt idx="7">
                  <c:v>30</c:v>
                </c:pt>
                <c:pt idx="8">
                  <c:v>38</c:v>
                </c:pt>
                <c:pt idx="9">
                  <c:v>29</c:v>
                </c:pt>
                <c:pt idx="10">
                  <c:v>22</c:v>
                </c:pt>
              </c:numCache>
            </c:numRef>
          </c:val>
        </c:ser>
        <c:dLbls>
          <c:showLegendKey val="0"/>
          <c:showVal val="0"/>
          <c:showCatName val="0"/>
          <c:showSerName val="0"/>
          <c:showPercent val="0"/>
          <c:showBubbleSize val="0"/>
        </c:dLbls>
        <c:gapWidth val="75"/>
        <c:overlap val="100"/>
        <c:axId val="330968312"/>
        <c:axId val="330967528"/>
      </c:barChart>
      <c:catAx>
        <c:axId val="330968312"/>
        <c:scaling>
          <c:orientation val="minMax"/>
        </c:scaling>
        <c:delete val="0"/>
        <c:axPos val="b"/>
        <c:numFmt formatCode="General" sourceLinked="1"/>
        <c:majorTickMark val="none"/>
        <c:minorTickMark val="none"/>
        <c:tickLblPos val="nextTo"/>
        <c:crossAx val="330967528"/>
        <c:crosses val="autoZero"/>
        <c:auto val="1"/>
        <c:lblAlgn val="ctr"/>
        <c:lblOffset val="100"/>
        <c:noMultiLvlLbl val="0"/>
      </c:catAx>
      <c:valAx>
        <c:axId val="330967528"/>
        <c:scaling>
          <c:orientation val="minMax"/>
        </c:scaling>
        <c:delete val="0"/>
        <c:axPos val="l"/>
        <c:majorGridlines/>
        <c:numFmt formatCode="General" sourceLinked="1"/>
        <c:majorTickMark val="none"/>
        <c:minorTickMark val="none"/>
        <c:tickLblPos val="nextTo"/>
        <c:spPr>
          <a:ln w="9525">
            <a:noFill/>
          </a:ln>
        </c:spPr>
        <c:crossAx val="330968312"/>
        <c:crosses val="autoZero"/>
        <c:crossBetween val="between"/>
      </c:valAx>
    </c:plotArea>
    <c:legend>
      <c:legendPos val="b"/>
      <c:overlay val="0"/>
    </c:legend>
    <c:plotVisOnly val="1"/>
    <c:dispBlanksAs val="gap"/>
    <c:showDLblsOverMax val="0"/>
  </c:chart>
  <c:printSettings>
    <c:headerFooter/>
    <c:pageMargins b="0.75000000000001421" l="0.70000000000000062" r="0.70000000000000062" t="0.75000000000001421"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Piste</a:t>
            </a:r>
            <a:r>
              <a:rPr lang="nl-NL" sz="1400" baseline="0"/>
              <a:t> Trophe + Team Piste Trophe 2002</a:t>
            </a:r>
            <a:endParaRPr lang="nl-NL" sz="1400"/>
          </a:p>
        </c:rich>
      </c:tx>
      <c:overlay val="0"/>
    </c:title>
    <c:autoTitleDeleted val="0"/>
    <c:plotArea>
      <c:layout/>
      <c:barChart>
        <c:barDir val="col"/>
        <c:grouping val="stacked"/>
        <c:varyColors val="0"/>
        <c:ser>
          <c:idx val="0"/>
          <c:order val="0"/>
          <c:tx>
            <c:strRef>
              <c:f>'Welpenübersicht 1986-2009'!$B$16</c:f>
              <c:strCache>
                <c:ptCount val="1"/>
                <c:pt idx="0">
                  <c:v>Piste Trophe *</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1986-2009'!$D$16:$Z$16</c:f>
              <c:numCache>
                <c:formatCode>General</c:formatCode>
                <c:ptCount val="23"/>
                <c:pt idx="0">
                  <c:v>21</c:v>
                </c:pt>
                <c:pt idx="1">
                  <c:v>19</c:v>
                </c:pt>
                <c:pt idx="2">
                  <c:v>22</c:v>
                </c:pt>
                <c:pt idx="3">
                  <c:v>52</c:v>
                </c:pt>
                <c:pt idx="4">
                  <c:v>16</c:v>
                </c:pt>
                <c:pt idx="5">
                  <c:v>59</c:v>
                </c:pt>
                <c:pt idx="6">
                  <c:v>65</c:v>
                </c:pt>
                <c:pt idx="7">
                  <c:v>61</c:v>
                </c:pt>
                <c:pt idx="8">
                  <c:v>69</c:v>
                </c:pt>
                <c:pt idx="9">
                  <c:v>73</c:v>
                </c:pt>
                <c:pt idx="10">
                  <c:v>78</c:v>
                </c:pt>
                <c:pt idx="11">
                  <c:v>76</c:v>
                </c:pt>
                <c:pt idx="12">
                  <c:v>81</c:v>
                </c:pt>
                <c:pt idx="13">
                  <c:v>45</c:v>
                </c:pt>
                <c:pt idx="14">
                  <c:v>51</c:v>
                </c:pt>
                <c:pt idx="15">
                  <c:v>34</c:v>
                </c:pt>
                <c:pt idx="16">
                  <c:v>34</c:v>
                </c:pt>
                <c:pt idx="17">
                  <c:v>31</c:v>
                </c:pt>
                <c:pt idx="18">
                  <c:v>42</c:v>
                </c:pt>
                <c:pt idx="19">
                  <c:v>54</c:v>
                </c:pt>
                <c:pt idx="20">
                  <c:v>55</c:v>
                </c:pt>
                <c:pt idx="21">
                  <c:v>58</c:v>
                </c:pt>
                <c:pt idx="22">
                  <c:v>41</c:v>
                </c:pt>
              </c:numCache>
            </c:numRef>
          </c:val>
        </c:ser>
        <c:ser>
          <c:idx val="1"/>
          <c:order val="1"/>
          <c:tx>
            <c:strRef>
              <c:f>'Welpenübersicht 1986-2009'!$B$113</c:f>
              <c:strCache>
                <c:ptCount val="1"/>
                <c:pt idx="0">
                  <c:v>Team Piste Trophe 2002</c:v>
                </c:pt>
              </c:strCache>
            </c:strRef>
          </c:tx>
          <c:invertIfNegative val="0"/>
          <c:val>
            <c:numRef>
              <c:f>'Welpenübersicht 1986-2009'!$D$113:$Z$113</c:f>
              <c:numCache>
                <c:formatCode>General</c:formatCode>
                <c:ptCount val="23"/>
                <c:pt idx="18">
                  <c:v>19</c:v>
                </c:pt>
                <c:pt idx="19">
                  <c:v>15</c:v>
                </c:pt>
                <c:pt idx="20">
                  <c:v>13</c:v>
                </c:pt>
                <c:pt idx="21">
                  <c:v>27</c:v>
                </c:pt>
                <c:pt idx="22">
                  <c:v>20</c:v>
                </c:pt>
              </c:numCache>
            </c:numRef>
          </c:val>
        </c:ser>
        <c:dLbls>
          <c:showLegendKey val="0"/>
          <c:showVal val="0"/>
          <c:showCatName val="0"/>
          <c:showSerName val="0"/>
          <c:showPercent val="0"/>
          <c:showBubbleSize val="0"/>
        </c:dLbls>
        <c:gapWidth val="150"/>
        <c:overlap val="100"/>
        <c:axId val="321782656"/>
        <c:axId val="321783048"/>
      </c:barChart>
      <c:catAx>
        <c:axId val="321782656"/>
        <c:scaling>
          <c:orientation val="minMax"/>
        </c:scaling>
        <c:delete val="0"/>
        <c:axPos val="b"/>
        <c:numFmt formatCode="General" sourceLinked="0"/>
        <c:majorTickMark val="none"/>
        <c:minorTickMark val="none"/>
        <c:tickLblPos val="nextTo"/>
        <c:crossAx val="321783048"/>
        <c:crosses val="autoZero"/>
        <c:auto val="1"/>
        <c:lblAlgn val="ctr"/>
        <c:lblOffset val="100"/>
        <c:noMultiLvlLbl val="0"/>
      </c:catAx>
      <c:valAx>
        <c:axId val="321783048"/>
        <c:scaling>
          <c:orientation val="minMax"/>
          <c:max val="100"/>
        </c:scaling>
        <c:delete val="0"/>
        <c:axPos val="l"/>
        <c:majorGridlines/>
        <c:numFmt formatCode="General" sourceLinked="1"/>
        <c:majorTickMark val="none"/>
        <c:minorTickMark val="none"/>
        <c:tickLblPos val="nextTo"/>
        <c:spPr>
          <a:ln w="9525">
            <a:noFill/>
          </a:ln>
        </c:spPr>
        <c:crossAx val="321782656"/>
        <c:crosses val="autoZero"/>
        <c:crossBetween val="between"/>
      </c:valAx>
    </c:plotArea>
    <c:legend>
      <c:legendPos val="b"/>
      <c:overlay val="0"/>
    </c:legend>
    <c:plotVisOnly val="1"/>
    <c:dispBlanksAs val="gap"/>
    <c:showDLblsOverMax val="0"/>
  </c:chart>
  <c:printSettings>
    <c:headerFooter/>
    <c:pageMargins b="0.7500000000000141" l="0.70000000000000062" r="0.70000000000000062" t="0.7500000000000141" header="0.30000000000000032" footer="0.30000000000000032"/>
    <c:pageSetup/>
  </c:printSettings>
</c:chartSpace>
</file>

<file path=xl/charts/chart18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sz="1200"/>
            </a:pPr>
            <a:r>
              <a:rPr lang="en-US" sz="1200"/>
              <a:t>Fichtenschlag + Ficht. Zwinger + Ficht. USA</a:t>
            </a:r>
          </a:p>
        </c:rich>
      </c:tx>
      <c:overlay val="0"/>
    </c:title>
    <c:autoTitleDeleted val="0"/>
    <c:plotArea>
      <c:layout/>
      <c:barChart>
        <c:barDir val="col"/>
        <c:grouping val="stacked"/>
        <c:varyColors val="0"/>
        <c:ser>
          <c:idx val="0"/>
          <c:order val="0"/>
          <c:tx>
            <c:strRef>
              <c:f>'Letztze 11 Jahren'!$B$12</c:f>
              <c:strCache>
                <c:ptCount val="1"/>
                <c:pt idx="0">
                  <c:v>Fichtenschlag * *</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Jahren'!$C$12:$M$12</c:f>
              <c:numCache>
                <c:formatCode>General</c:formatCode>
                <c:ptCount val="11"/>
                <c:pt idx="0">
                  <c:v>49</c:v>
                </c:pt>
                <c:pt idx="1">
                  <c:v>49</c:v>
                </c:pt>
                <c:pt idx="2">
                  <c:v>25</c:v>
                </c:pt>
                <c:pt idx="3">
                  <c:v>59</c:v>
                </c:pt>
                <c:pt idx="4">
                  <c:v>67</c:v>
                </c:pt>
                <c:pt idx="5">
                  <c:v>67</c:v>
                </c:pt>
                <c:pt idx="6">
                  <c:v>48</c:v>
                </c:pt>
                <c:pt idx="7">
                  <c:v>44</c:v>
                </c:pt>
                <c:pt idx="8">
                  <c:v>54</c:v>
                </c:pt>
                <c:pt idx="9">
                  <c:v>33</c:v>
                </c:pt>
                <c:pt idx="10">
                  <c:v>27</c:v>
                </c:pt>
              </c:numCache>
            </c:numRef>
          </c:val>
        </c:ser>
        <c:ser>
          <c:idx val="11"/>
          <c:order val="1"/>
          <c:tx>
            <c:strRef>
              <c:f>'Letztze 11 Jahren'!$B$89</c:f>
              <c:strCache>
                <c:ptCount val="1"/>
                <c:pt idx="0">
                  <c:v>Fichtenschlag-Zwinger</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Jahren'!$C$89:$M$89</c:f>
              <c:numCache>
                <c:formatCode>General</c:formatCode>
                <c:ptCount val="11"/>
                <c:pt idx="3">
                  <c:v>3</c:v>
                </c:pt>
                <c:pt idx="4">
                  <c:v>18</c:v>
                </c:pt>
                <c:pt idx="5">
                  <c:v>14</c:v>
                </c:pt>
                <c:pt idx="6">
                  <c:v>14</c:v>
                </c:pt>
                <c:pt idx="8">
                  <c:v>17</c:v>
                </c:pt>
                <c:pt idx="9">
                  <c:v>29</c:v>
                </c:pt>
                <c:pt idx="10">
                  <c:v>12</c:v>
                </c:pt>
              </c:numCache>
            </c:numRef>
          </c:val>
        </c:ser>
        <c:ser>
          <c:idx val="1"/>
          <c:order val="2"/>
          <c:tx>
            <c:strRef>
              <c:f>'Letztze 11 Jahren'!$B$92</c:f>
              <c:strCache>
                <c:ptCount val="1"/>
                <c:pt idx="0">
                  <c:v>Fichtenschlag USA</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Jahren'!$C$92:$M$92</c:f>
              <c:numCache>
                <c:formatCode>General</c:formatCode>
                <c:ptCount val="11"/>
                <c:pt idx="7">
                  <c:v>4</c:v>
                </c:pt>
                <c:pt idx="8">
                  <c:v>21</c:v>
                </c:pt>
              </c:numCache>
            </c:numRef>
          </c:val>
        </c:ser>
        <c:dLbls>
          <c:showLegendKey val="0"/>
          <c:showVal val="0"/>
          <c:showCatName val="0"/>
          <c:showSerName val="0"/>
          <c:showPercent val="0"/>
          <c:showBubbleSize val="0"/>
        </c:dLbls>
        <c:gapWidth val="75"/>
        <c:overlap val="100"/>
        <c:axId val="330966352"/>
        <c:axId val="330965960"/>
      </c:barChart>
      <c:catAx>
        <c:axId val="330966352"/>
        <c:scaling>
          <c:orientation val="minMax"/>
        </c:scaling>
        <c:delete val="0"/>
        <c:axPos val="b"/>
        <c:numFmt formatCode="General" sourceLinked="1"/>
        <c:majorTickMark val="none"/>
        <c:minorTickMark val="none"/>
        <c:tickLblPos val="nextTo"/>
        <c:crossAx val="330965960"/>
        <c:crosses val="autoZero"/>
        <c:auto val="1"/>
        <c:lblAlgn val="ctr"/>
        <c:lblOffset val="100"/>
        <c:noMultiLvlLbl val="0"/>
      </c:catAx>
      <c:valAx>
        <c:axId val="330965960"/>
        <c:scaling>
          <c:orientation val="minMax"/>
        </c:scaling>
        <c:delete val="0"/>
        <c:axPos val="l"/>
        <c:majorGridlines/>
        <c:numFmt formatCode="General" sourceLinked="1"/>
        <c:majorTickMark val="none"/>
        <c:minorTickMark val="none"/>
        <c:tickLblPos val="nextTo"/>
        <c:spPr>
          <a:ln w="9525">
            <a:noFill/>
          </a:ln>
        </c:spPr>
        <c:crossAx val="330966352"/>
        <c:crosses val="autoZero"/>
        <c:crossBetween val="between"/>
      </c:valAx>
    </c:plotArea>
    <c:legend>
      <c:legendPos val="b"/>
      <c:overlay val="0"/>
      <c:txPr>
        <a:bodyPr/>
        <a:lstStyle/>
        <a:p>
          <a:pPr>
            <a:defRPr sz="900"/>
          </a:pPr>
          <a:endParaRPr lang="nl-BE"/>
        </a:p>
      </c:txPr>
    </c:legend>
    <c:plotVisOnly val="1"/>
    <c:dispBlanksAs val="gap"/>
    <c:showDLblsOverMax val="0"/>
  </c:chart>
  <c:printSettings>
    <c:headerFooter/>
    <c:pageMargins b="0.75000000000001377" l="0.70000000000000062" r="0.70000000000000062" t="0.75000000000001377" header="0.30000000000000032" footer="0.30000000000000032"/>
    <c:pageSetup/>
  </c:printSettings>
</c:chartSpace>
</file>

<file path=xl/charts/chart18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200"/>
              <a:t>Zellwaldrand + Team Zellwaldrand</a:t>
            </a:r>
          </a:p>
        </c:rich>
      </c:tx>
      <c:overlay val="0"/>
    </c:title>
    <c:autoTitleDeleted val="0"/>
    <c:plotArea>
      <c:layout/>
      <c:barChart>
        <c:barDir val="col"/>
        <c:grouping val="stacked"/>
        <c:varyColors val="0"/>
        <c:ser>
          <c:idx val="0"/>
          <c:order val="0"/>
          <c:tx>
            <c:strRef>
              <c:f>'Letztze 11 Jahren'!$B$10</c:f>
              <c:strCache>
                <c:ptCount val="1"/>
                <c:pt idx="0">
                  <c:v>Zellwaldrand *</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Jahren'!$C$10:$M$10</c:f>
              <c:numCache>
                <c:formatCode>General</c:formatCode>
                <c:ptCount val="11"/>
                <c:pt idx="0">
                  <c:v>66</c:v>
                </c:pt>
                <c:pt idx="1">
                  <c:v>48</c:v>
                </c:pt>
                <c:pt idx="2">
                  <c:v>54</c:v>
                </c:pt>
                <c:pt idx="3">
                  <c:v>59</c:v>
                </c:pt>
                <c:pt idx="4">
                  <c:v>40</c:v>
                </c:pt>
                <c:pt idx="5">
                  <c:v>43</c:v>
                </c:pt>
                <c:pt idx="6">
                  <c:v>52</c:v>
                </c:pt>
                <c:pt idx="7">
                  <c:v>53</c:v>
                </c:pt>
                <c:pt idx="8">
                  <c:v>46</c:v>
                </c:pt>
                <c:pt idx="9">
                  <c:v>55</c:v>
                </c:pt>
                <c:pt idx="10">
                  <c:v>24</c:v>
                </c:pt>
              </c:numCache>
            </c:numRef>
          </c:val>
        </c:ser>
        <c:ser>
          <c:idx val="11"/>
          <c:order val="1"/>
          <c:tx>
            <c:strRef>
              <c:f>'Letztze 11 Jahren'!$B$84</c:f>
              <c:strCache>
                <c:ptCount val="1"/>
                <c:pt idx="0">
                  <c:v>Team Zellwaldrand</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Jahren'!$C$84:$M$84</c:f>
              <c:numCache>
                <c:formatCode>General</c:formatCode>
                <c:ptCount val="11"/>
                <c:pt idx="4">
                  <c:v>7</c:v>
                </c:pt>
                <c:pt idx="5">
                  <c:v>16</c:v>
                </c:pt>
                <c:pt idx="6">
                  <c:v>31</c:v>
                </c:pt>
                <c:pt idx="7">
                  <c:v>20</c:v>
                </c:pt>
                <c:pt idx="8">
                  <c:v>12</c:v>
                </c:pt>
                <c:pt idx="9">
                  <c:v>31</c:v>
                </c:pt>
                <c:pt idx="10">
                  <c:v>23</c:v>
                </c:pt>
              </c:numCache>
            </c:numRef>
          </c:val>
        </c:ser>
        <c:dLbls>
          <c:showLegendKey val="0"/>
          <c:showVal val="0"/>
          <c:showCatName val="0"/>
          <c:showSerName val="0"/>
          <c:showPercent val="0"/>
          <c:showBubbleSize val="0"/>
        </c:dLbls>
        <c:gapWidth val="75"/>
        <c:overlap val="100"/>
        <c:axId val="330971056"/>
        <c:axId val="330971448"/>
      </c:barChart>
      <c:catAx>
        <c:axId val="330971056"/>
        <c:scaling>
          <c:orientation val="minMax"/>
        </c:scaling>
        <c:delete val="0"/>
        <c:axPos val="b"/>
        <c:numFmt formatCode="General" sourceLinked="1"/>
        <c:majorTickMark val="none"/>
        <c:minorTickMark val="none"/>
        <c:tickLblPos val="nextTo"/>
        <c:crossAx val="330971448"/>
        <c:crosses val="autoZero"/>
        <c:auto val="1"/>
        <c:lblAlgn val="ctr"/>
        <c:lblOffset val="100"/>
        <c:noMultiLvlLbl val="0"/>
      </c:catAx>
      <c:valAx>
        <c:axId val="330971448"/>
        <c:scaling>
          <c:orientation val="minMax"/>
        </c:scaling>
        <c:delete val="0"/>
        <c:axPos val="l"/>
        <c:majorGridlines/>
        <c:numFmt formatCode="General" sourceLinked="1"/>
        <c:majorTickMark val="none"/>
        <c:minorTickMark val="none"/>
        <c:tickLblPos val="nextTo"/>
        <c:spPr>
          <a:ln w="9525">
            <a:noFill/>
          </a:ln>
        </c:spPr>
        <c:crossAx val="330971056"/>
        <c:crosses val="autoZero"/>
        <c:crossBetween val="between"/>
      </c:valAx>
    </c:plotArea>
    <c:legend>
      <c:legendPos val="b"/>
      <c:overlay val="0"/>
    </c:legend>
    <c:plotVisOnly val="1"/>
    <c:dispBlanksAs val="gap"/>
    <c:showDLblsOverMax val="0"/>
  </c:chart>
  <c:printSettings>
    <c:headerFooter/>
    <c:pageMargins b="0.75000000000001399" l="0.70000000000000062" r="0.70000000000000062" t="0.75000000000001399" header="0.30000000000000032" footer="0.30000000000000032"/>
    <c:pageSetup/>
  </c:printSettings>
</c:chartSpace>
</file>

<file path=xl/charts/chart18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Urbecke</a:t>
            </a:r>
          </a:p>
        </c:rich>
      </c:tx>
      <c:overlay val="0"/>
    </c:title>
    <c:autoTitleDeleted val="0"/>
    <c:plotArea>
      <c:layout/>
      <c:barChart>
        <c:barDir val="col"/>
        <c:grouping val="stacked"/>
        <c:varyColors val="0"/>
        <c:ser>
          <c:idx val="11"/>
          <c:order val="0"/>
          <c:tx>
            <c:strRef>
              <c:f>'Letztze 11 Jahren'!$B$4</c:f>
              <c:strCache>
                <c:ptCount val="1"/>
                <c:pt idx="0">
                  <c:v>Urbecke</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Jahren'!$C$4:$M$4</c:f>
              <c:numCache>
                <c:formatCode>General</c:formatCode>
                <c:ptCount val="11"/>
                <c:pt idx="0">
                  <c:v>56</c:v>
                </c:pt>
                <c:pt idx="1">
                  <c:v>68</c:v>
                </c:pt>
                <c:pt idx="2">
                  <c:v>64</c:v>
                </c:pt>
                <c:pt idx="3">
                  <c:v>72</c:v>
                </c:pt>
                <c:pt idx="4">
                  <c:v>47</c:v>
                </c:pt>
                <c:pt idx="5">
                  <c:v>59</c:v>
                </c:pt>
                <c:pt idx="6">
                  <c:v>54</c:v>
                </c:pt>
                <c:pt idx="7">
                  <c:v>49</c:v>
                </c:pt>
                <c:pt idx="8">
                  <c:v>45</c:v>
                </c:pt>
                <c:pt idx="9">
                  <c:v>65</c:v>
                </c:pt>
                <c:pt idx="10">
                  <c:v>23</c:v>
                </c:pt>
              </c:numCache>
            </c:numRef>
          </c:val>
        </c:ser>
        <c:dLbls>
          <c:showLegendKey val="0"/>
          <c:showVal val="0"/>
          <c:showCatName val="0"/>
          <c:showSerName val="0"/>
          <c:showPercent val="0"/>
          <c:showBubbleSize val="0"/>
        </c:dLbls>
        <c:gapWidth val="75"/>
        <c:overlap val="100"/>
        <c:axId val="330967920"/>
        <c:axId val="330969880"/>
      </c:barChart>
      <c:catAx>
        <c:axId val="330967920"/>
        <c:scaling>
          <c:orientation val="minMax"/>
        </c:scaling>
        <c:delete val="0"/>
        <c:axPos val="b"/>
        <c:numFmt formatCode="General" sourceLinked="1"/>
        <c:majorTickMark val="none"/>
        <c:minorTickMark val="none"/>
        <c:tickLblPos val="nextTo"/>
        <c:crossAx val="330969880"/>
        <c:crosses val="autoZero"/>
        <c:auto val="1"/>
        <c:lblAlgn val="ctr"/>
        <c:lblOffset val="100"/>
        <c:noMultiLvlLbl val="0"/>
      </c:catAx>
      <c:valAx>
        <c:axId val="330969880"/>
        <c:scaling>
          <c:orientation val="minMax"/>
        </c:scaling>
        <c:delete val="0"/>
        <c:axPos val="l"/>
        <c:majorGridlines/>
        <c:numFmt formatCode="General" sourceLinked="1"/>
        <c:majorTickMark val="none"/>
        <c:minorTickMark val="none"/>
        <c:tickLblPos val="nextTo"/>
        <c:spPr>
          <a:ln w="9525">
            <a:noFill/>
          </a:ln>
        </c:spPr>
        <c:crossAx val="330967920"/>
        <c:crosses val="autoZero"/>
        <c:crossBetween val="between"/>
      </c:valAx>
    </c:plotArea>
    <c:legend>
      <c:legendPos val="b"/>
      <c:overlay val="0"/>
    </c:legend>
    <c:plotVisOnly val="1"/>
    <c:dispBlanksAs val="gap"/>
    <c:showDLblsOverMax val="0"/>
  </c:chart>
  <c:printSettings>
    <c:headerFooter/>
    <c:pageMargins b="0.7500000000000131" l="0.70000000000000062" r="0.70000000000000062" t="0.7500000000000131" header="0.30000000000000032" footer="0.30000000000000032"/>
    <c:pageSetup/>
  </c:printSettings>
</c:chartSpace>
</file>

<file path=xl/charts/chart18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Frankengold</a:t>
            </a:r>
          </a:p>
        </c:rich>
      </c:tx>
      <c:overlay val="0"/>
    </c:title>
    <c:autoTitleDeleted val="0"/>
    <c:plotArea>
      <c:layout/>
      <c:barChart>
        <c:barDir val="col"/>
        <c:grouping val="stacked"/>
        <c:varyColors val="0"/>
        <c:ser>
          <c:idx val="11"/>
          <c:order val="0"/>
          <c:tx>
            <c:strRef>
              <c:f>'Letztze 11 Jahren'!$B$8</c:f>
              <c:strCache>
                <c:ptCount val="1"/>
                <c:pt idx="0">
                  <c:v>Frankengold</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Jahren'!$C$8:$M$8</c:f>
              <c:numCache>
                <c:formatCode>General</c:formatCode>
                <c:ptCount val="11"/>
                <c:pt idx="0">
                  <c:v>27</c:v>
                </c:pt>
                <c:pt idx="1">
                  <c:v>33</c:v>
                </c:pt>
                <c:pt idx="2">
                  <c:v>57</c:v>
                </c:pt>
                <c:pt idx="3">
                  <c:v>56</c:v>
                </c:pt>
                <c:pt idx="4">
                  <c:v>60</c:v>
                </c:pt>
                <c:pt idx="5">
                  <c:v>69</c:v>
                </c:pt>
                <c:pt idx="6">
                  <c:v>54</c:v>
                </c:pt>
                <c:pt idx="7">
                  <c:v>63</c:v>
                </c:pt>
                <c:pt idx="8">
                  <c:v>55</c:v>
                </c:pt>
                <c:pt idx="9">
                  <c:v>56</c:v>
                </c:pt>
                <c:pt idx="10">
                  <c:v>35</c:v>
                </c:pt>
              </c:numCache>
            </c:numRef>
          </c:val>
        </c:ser>
        <c:dLbls>
          <c:showLegendKey val="0"/>
          <c:showVal val="0"/>
          <c:showCatName val="0"/>
          <c:showSerName val="0"/>
          <c:showPercent val="0"/>
          <c:showBubbleSize val="0"/>
        </c:dLbls>
        <c:gapWidth val="75"/>
        <c:overlap val="100"/>
        <c:axId val="330968704"/>
        <c:axId val="330971840"/>
      </c:barChart>
      <c:catAx>
        <c:axId val="330968704"/>
        <c:scaling>
          <c:orientation val="minMax"/>
        </c:scaling>
        <c:delete val="0"/>
        <c:axPos val="b"/>
        <c:numFmt formatCode="General" sourceLinked="1"/>
        <c:majorTickMark val="none"/>
        <c:minorTickMark val="none"/>
        <c:tickLblPos val="nextTo"/>
        <c:crossAx val="330971840"/>
        <c:crosses val="autoZero"/>
        <c:auto val="1"/>
        <c:lblAlgn val="ctr"/>
        <c:lblOffset val="100"/>
        <c:noMultiLvlLbl val="0"/>
      </c:catAx>
      <c:valAx>
        <c:axId val="330971840"/>
        <c:scaling>
          <c:orientation val="minMax"/>
        </c:scaling>
        <c:delete val="0"/>
        <c:axPos val="l"/>
        <c:majorGridlines/>
        <c:numFmt formatCode="General" sourceLinked="1"/>
        <c:majorTickMark val="none"/>
        <c:minorTickMark val="none"/>
        <c:tickLblPos val="nextTo"/>
        <c:spPr>
          <a:ln w="9525">
            <a:noFill/>
          </a:ln>
        </c:spPr>
        <c:crossAx val="330968704"/>
        <c:crosses val="autoZero"/>
        <c:crossBetween val="between"/>
      </c:valAx>
    </c:plotArea>
    <c:legend>
      <c:legendPos val="b"/>
      <c:overlay val="0"/>
    </c:legend>
    <c:plotVisOnly val="1"/>
    <c:dispBlanksAs val="gap"/>
    <c:showDLblsOverMax val="0"/>
  </c:chart>
  <c:printSettings>
    <c:headerFooter/>
    <c:pageMargins b="0.75000000000001354" l="0.70000000000000062" r="0.70000000000000062" t="0.75000000000001354" header="0.30000000000000032" footer="0.30000000000000032"/>
    <c:pageSetup/>
  </c:printSettings>
</c:chartSpace>
</file>

<file path=xl/charts/chart18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Arlett</a:t>
            </a:r>
          </a:p>
        </c:rich>
      </c:tx>
      <c:overlay val="0"/>
    </c:title>
    <c:autoTitleDeleted val="0"/>
    <c:plotArea>
      <c:layout/>
      <c:barChart>
        <c:barDir val="col"/>
        <c:grouping val="stacked"/>
        <c:varyColors val="0"/>
        <c:ser>
          <c:idx val="11"/>
          <c:order val="0"/>
          <c:tx>
            <c:strRef>
              <c:f>'Letztze 11 Jahren'!$B$9</c:f>
              <c:strCache>
                <c:ptCount val="1"/>
                <c:pt idx="0">
                  <c:v>Arlett</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Jahren'!$C$9:$M$9</c:f>
              <c:numCache>
                <c:formatCode>General</c:formatCode>
                <c:ptCount val="11"/>
                <c:pt idx="0">
                  <c:v>45</c:v>
                </c:pt>
                <c:pt idx="1">
                  <c:v>51</c:v>
                </c:pt>
                <c:pt idx="2">
                  <c:v>53</c:v>
                </c:pt>
                <c:pt idx="3">
                  <c:v>55</c:v>
                </c:pt>
                <c:pt idx="4">
                  <c:v>48</c:v>
                </c:pt>
                <c:pt idx="5">
                  <c:v>32</c:v>
                </c:pt>
                <c:pt idx="6">
                  <c:v>53</c:v>
                </c:pt>
                <c:pt idx="7">
                  <c:v>49</c:v>
                </c:pt>
                <c:pt idx="8">
                  <c:v>44</c:v>
                </c:pt>
                <c:pt idx="9">
                  <c:v>56</c:v>
                </c:pt>
                <c:pt idx="10">
                  <c:v>55</c:v>
                </c:pt>
              </c:numCache>
            </c:numRef>
          </c:val>
        </c:ser>
        <c:dLbls>
          <c:showLegendKey val="0"/>
          <c:showVal val="0"/>
          <c:showCatName val="0"/>
          <c:showSerName val="0"/>
          <c:showPercent val="0"/>
          <c:showBubbleSize val="0"/>
        </c:dLbls>
        <c:gapWidth val="75"/>
        <c:overlap val="100"/>
        <c:axId val="330967136"/>
        <c:axId val="330942832"/>
      </c:barChart>
      <c:catAx>
        <c:axId val="330967136"/>
        <c:scaling>
          <c:orientation val="minMax"/>
        </c:scaling>
        <c:delete val="0"/>
        <c:axPos val="b"/>
        <c:numFmt formatCode="General" sourceLinked="1"/>
        <c:majorTickMark val="none"/>
        <c:minorTickMark val="none"/>
        <c:tickLblPos val="nextTo"/>
        <c:crossAx val="330942832"/>
        <c:crosses val="autoZero"/>
        <c:auto val="1"/>
        <c:lblAlgn val="ctr"/>
        <c:lblOffset val="100"/>
        <c:noMultiLvlLbl val="0"/>
      </c:catAx>
      <c:valAx>
        <c:axId val="330942832"/>
        <c:scaling>
          <c:orientation val="minMax"/>
        </c:scaling>
        <c:delete val="0"/>
        <c:axPos val="l"/>
        <c:majorGridlines/>
        <c:numFmt formatCode="General" sourceLinked="1"/>
        <c:majorTickMark val="none"/>
        <c:minorTickMark val="none"/>
        <c:tickLblPos val="nextTo"/>
        <c:crossAx val="330967136"/>
        <c:crosses val="autoZero"/>
        <c:crossBetween val="between"/>
      </c:valAx>
    </c:plotArea>
    <c:legend>
      <c:legendPos val="b"/>
      <c:overlay val="0"/>
    </c:legend>
    <c:plotVisOnly val="1"/>
    <c:dispBlanksAs val="gap"/>
    <c:showDLblsOverMax val="0"/>
  </c:chart>
  <c:printSettings>
    <c:headerFooter/>
    <c:pageMargins b="0.75000000000001354" l="0.70000000000000062" r="0.70000000000000062" t="0.75000000000001354" header="0.30000000000000032" footer="0.30000000000000032"/>
    <c:pageSetup/>
  </c:printSettings>
</c:chartSpace>
</file>

<file path=xl/charts/chart18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Dux-Zamp Connection</a:t>
            </a:r>
          </a:p>
        </c:rich>
      </c:tx>
      <c:overlay val="0"/>
    </c:title>
    <c:autoTitleDeleted val="0"/>
    <c:plotArea>
      <c:layout/>
      <c:barChart>
        <c:barDir val="col"/>
        <c:grouping val="stacked"/>
        <c:varyColors val="0"/>
        <c:ser>
          <c:idx val="11"/>
          <c:order val="0"/>
          <c:tx>
            <c:strRef>
              <c:f>'Letztze 11 Jahren'!$B$103</c:f>
              <c:strCache>
                <c:ptCount val="1"/>
                <c:pt idx="0">
                  <c:v>Plassenburg</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Jahren'!$C$103:$M$103</c:f>
              <c:numCache>
                <c:formatCode>General</c:formatCode>
                <c:ptCount val="11"/>
                <c:pt idx="0">
                  <c:v>1</c:v>
                </c:pt>
                <c:pt idx="2">
                  <c:v>13</c:v>
                </c:pt>
                <c:pt idx="3">
                  <c:v>6</c:v>
                </c:pt>
                <c:pt idx="4">
                  <c:v>12</c:v>
                </c:pt>
                <c:pt idx="5">
                  <c:v>16</c:v>
                </c:pt>
                <c:pt idx="7">
                  <c:v>22</c:v>
                </c:pt>
                <c:pt idx="8">
                  <c:v>10</c:v>
                </c:pt>
                <c:pt idx="9">
                  <c:v>18</c:v>
                </c:pt>
                <c:pt idx="10">
                  <c:v>15</c:v>
                </c:pt>
              </c:numCache>
            </c:numRef>
          </c:val>
        </c:ser>
        <c:ser>
          <c:idx val="0"/>
          <c:order val="1"/>
          <c:tx>
            <c:strRef>
              <c:f>'Letztze 11 Jahren'!$B$104</c:f>
              <c:strCache>
                <c:ptCount val="1"/>
                <c:pt idx="0">
                  <c:v>Thermodos</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Jahren'!$C$104:$M$104</c:f>
              <c:numCache>
                <c:formatCode>General</c:formatCode>
                <c:ptCount val="11"/>
                <c:pt idx="0">
                  <c:v>6</c:v>
                </c:pt>
                <c:pt idx="1">
                  <c:v>6</c:v>
                </c:pt>
                <c:pt idx="2">
                  <c:v>6</c:v>
                </c:pt>
                <c:pt idx="3">
                  <c:v>14</c:v>
                </c:pt>
                <c:pt idx="4">
                  <c:v>4</c:v>
                </c:pt>
                <c:pt idx="5">
                  <c:v>16</c:v>
                </c:pt>
                <c:pt idx="6">
                  <c:v>5</c:v>
                </c:pt>
                <c:pt idx="7">
                  <c:v>8</c:v>
                </c:pt>
                <c:pt idx="8">
                  <c:v>18</c:v>
                </c:pt>
                <c:pt idx="9">
                  <c:v>5</c:v>
                </c:pt>
                <c:pt idx="10">
                  <c:v>5</c:v>
                </c:pt>
              </c:numCache>
            </c:numRef>
          </c:val>
        </c:ser>
        <c:ser>
          <c:idx val="1"/>
          <c:order val="2"/>
          <c:tx>
            <c:strRef>
              <c:f>'Letztze 11 Jahren'!$B$105</c:f>
              <c:strCache>
                <c:ptCount val="1"/>
                <c:pt idx="0">
                  <c:v>Grabfeldgau</c:v>
                </c:pt>
              </c:strCache>
            </c:strRef>
          </c:tx>
          <c:invertIfNegative val="0"/>
          <c:val>
            <c:numRef>
              <c:f>'Letztze 11 Jahren'!$C$105:$M$105</c:f>
              <c:numCache>
                <c:formatCode>General</c:formatCode>
                <c:ptCount val="11"/>
                <c:pt idx="0">
                  <c:v>23</c:v>
                </c:pt>
                <c:pt idx="1">
                  <c:v>18</c:v>
                </c:pt>
                <c:pt idx="2">
                  <c:v>4</c:v>
                </c:pt>
                <c:pt idx="3">
                  <c:v>18</c:v>
                </c:pt>
                <c:pt idx="4">
                  <c:v>12</c:v>
                </c:pt>
                <c:pt idx="5">
                  <c:v>9</c:v>
                </c:pt>
                <c:pt idx="6">
                  <c:v>9</c:v>
                </c:pt>
                <c:pt idx="7">
                  <c:v>5</c:v>
                </c:pt>
                <c:pt idx="8">
                  <c:v>16</c:v>
                </c:pt>
                <c:pt idx="9">
                  <c:v>13</c:v>
                </c:pt>
                <c:pt idx="10">
                  <c:v>0</c:v>
                </c:pt>
              </c:numCache>
            </c:numRef>
          </c:val>
        </c:ser>
        <c:dLbls>
          <c:showLegendKey val="0"/>
          <c:showVal val="0"/>
          <c:showCatName val="0"/>
          <c:showSerName val="0"/>
          <c:showPercent val="0"/>
          <c:showBubbleSize val="0"/>
        </c:dLbls>
        <c:gapWidth val="75"/>
        <c:overlap val="100"/>
        <c:axId val="330950280"/>
        <c:axId val="330940480"/>
      </c:barChart>
      <c:catAx>
        <c:axId val="330950280"/>
        <c:scaling>
          <c:orientation val="minMax"/>
        </c:scaling>
        <c:delete val="0"/>
        <c:axPos val="b"/>
        <c:numFmt formatCode="General" sourceLinked="1"/>
        <c:majorTickMark val="none"/>
        <c:minorTickMark val="none"/>
        <c:tickLblPos val="nextTo"/>
        <c:crossAx val="330940480"/>
        <c:crosses val="autoZero"/>
        <c:auto val="1"/>
        <c:lblAlgn val="ctr"/>
        <c:lblOffset val="100"/>
        <c:noMultiLvlLbl val="0"/>
      </c:catAx>
      <c:valAx>
        <c:axId val="330940480"/>
        <c:scaling>
          <c:orientation val="minMax"/>
        </c:scaling>
        <c:delete val="0"/>
        <c:axPos val="l"/>
        <c:majorGridlines/>
        <c:numFmt formatCode="General" sourceLinked="1"/>
        <c:majorTickMark val="none"/>
        <c:minorTickMark val="none"/>
        <c:tickLblPos val="nextTo"/>
        <c:spPr>
          <a:ln w="9525">
            <a:noFill/>
          </a:ln>
        </c:spPr>
        <c:crossAx val="330950280"/>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8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Vegas-Pakros-Bax Connection</a:t>
            </a:r>
          </a:p>
        </c:rich>
      </c:tx>
      <c:overlay val="0"/>
    </c:title>
    <c:autoTitleDeleted val="0"/>
    <c:plotArea>
      <c:layout/>
      <c:barChart>
        <c:barDir val="col"/>
        <c:grouping val="stacked"/>
        <c:varyColors val="0"/>
        <c:ser>
          <c:idx val="11"/>
          <c:order val="0"/>
          <c:tx>
            <c:strRef>
              <c:f>'Letztze 11 Jahren'!$B$107</c:f>
              <c:strCache>
                <c:ptCount val="1"/>
                <c:pt idx="0">
                  <c:v>Aurelius</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Jahren'!$C$107:$M$107</c:f>
              <c:numCache>
                <c:formatCode>General</c:formatCode>
                <c:ptCount val="11"/>
                <c:pt idx="0">
                  <c:v>26</c:v>
                </c:pt>
                <c:pt idx="1">
                  <c:v>45</c:v>
                </c:pt>
                <c:pt idx="2">
                  <c:v>26</c:v>
                </c:pt>
                <c:pt idx="3">
                  <c:v>43</c:v>
                </c:pt>
                <c:pt idx="4">
                  <c:v>17</c:v>
                </c:pt>
                <c:pt idx="5">
                  <c:v>9</c:v>
                </c:pt>
                <c:pt idx="6">
                  <c:v>28</c:v>
                </c:pt>
                <c:pt idx="7">
                  <c:v>27</c:v>
                </c:pt>
                <c:pt idx="8">
                  <c:v>53</c:v>
                </c:pt>
                <c:pt idx="9">
                  <c:v>21</c:v>
                </c:pt>
              </c:numCache>
            </c:numRef>
          </c:val>
        </c:ser>
        <c:ser>
          <c:idx val="0"/>
          <c:order val="1"/>
          <c:tx>
            <c:strRef>
              <c:f>'Letztze 11 Jahren'!$B$108</c:f>
              <c:strCache>
                <c:ptCount val="1"/>
                <c:pt idx="0">
                  <c:v>Baiertalerstrasse</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Jahren'!$C$108:$M$108</c:f>
              <c:numCache>
                <c:formatCode>General</c:formatCode>
                <c:ptCount val="11"/>
                <c:pt idx="0">
                  <c:v>5</c:v>
                </c:pt>
                <c:pt idx="1">
                  <c:v>12</c:v>
                </c:pt>
                <c:pt idx="2">
                  <c:v>5</c:v>
                </c:pt>
                <c:pt idx="3">
                  <c:v>13</c:v>
                </c:pt>
                <c:pt idx="4">
                  <c:v>3</c:v>
                </c:pt>
                <c:pt idx="5">
                  <c:v>13</c:v>
                </c:pt>
                <c:pt idx="6">
                  <c:v>8</c:v>
                </c:pt>
                <c:pt idx="8">
                  <c:v>13</c:v>
                </c:pt>
                <c:pt idx="9">
                  <c:v>20</c:v>
                </c:pt>
                <c:pt idx="10">
                  <c:v>5</c:v>
                </c:pt>
              </c:numCache>
            </c:numRef>
          </c:val>
        </c:ser>
        <c:ser>
          <c:idx val="1"/>
          <c:order val="2"/>
          <c:tx>
            <c:strRef>
              <c:f>'Letztze 11 Jahren'!$B$109</c:f>
              <c:strCache>
                <c:ptCount val="1"/>
                <c:pt idx="0">
                  <c:v>d' Ulmental</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Jahren'!$C$109:$M$109</c:f>
              <c:numCache>
                <c:formatCode>General</c:formatCode>
                <c:ptCount val="11"/>
                <c:pt idx="0">
                  <c:v>5</c:v>
                </c:pt>
                <c:pt idx="1">
                  <c:v>9</c:v>
                </c:pt>
                <c:pt idx="2">
                  <c:v>11</c:v>
                </c:pt>
                <c:pt idx="3">
                  <c:v>15</c:v>
                </c:pt>
                <c:pt idx="4">
                  <c:v>1</c:v>
                </c:pt>
                <c:pt idx="5">
                  <c:v>6</c:v>
                </c:pt>
                <c:pt idx="6">
                  <c:v>7</c:v>
                </c:pt>
                <c:pt idx="7">
                  <c:v>17</c:v>
                </c:pt>
                <c:pt idx="8">
                  <c:v>5</c:v>
                </c:pt>
                <c:pt idx="9">
                  <c:v>10</c:v>
                </c:pt>
              </c:numCache>
            </c:numRef>
          </c:val>
        </c:ser>
        <c:ser>
          <c:idx val="2"/>
          <c:order val="3"/>
          <c:tx>
            <c:strRef>
              <c:f>'Letztze 11 Jahren'!$B$110</c:f>
              <c:strCache>
                <c:ptCount val="1"/>
                <c:pt idx="0">
                  <c:v>Valcuvia</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Jahren'!$C$110:$M$110</c:f>
              <c:numCache>
                <c:formatCode>General</c:formatCode>
                <c:ptCount val="11"/>
                <c:pt idx="0">
                  <c:v>2</c:v>
                </c:pt>
                <c:pt idx="1">
                  <c:v>13</c:v>
                </c:pt>
                <c:pt idx="2">
                  <c:v>7</c:v>
                </c:pt>
                <c:pt idx="3">
                  <c:v>8</c:v>
                </c:pt>
                <c:pt idx="4">
                  <c:v>5</c:v>
                </c:pt>
                <c:pt idx="5">
                  <c:v>4</c:v>
                </c:pt>
                <c:pt idx="6">
                  <c:v>5</c:v>
                </c:pt>
                <c:pt idx="7">
                  <c:v>5</c:v>
                </c:pt>
                <c:pt idx="8">
                  <c:v>1</c:v>
                </c:pt>
                <c:pt idx="9">
                  <c:v>6</c:v>
                </c:pt>
              </c:numCache>
            </c:numRef>
          </c:val>
        </c:ser>
        <c:ser>
          <c:idx val="3"/>
          <c:order val="4"/>
          <c:tx>
            <c:strRef>
              <c:f>'Letztze 11 Jahren'!$B$111</c:f>
              <c:strCache>
                <c:ptCount val="1"/>
                <c:pt idx="0">
                  <c:v>Haus Zygadto</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Jahren'!$C$111:$M$111</c:f>
              <c:numCache>
                <c:formatCode>General</c:formatCode>
                <c:ptCount val="11"/>
                <c:pt idx="0">
                  <c:v>12</c:v>
                </c:pt>
                <c:pt idx="1">
                  <c:v>14</c:v>
                </c:pt>
                <c:pt idx="2">
                  <c:v>8</c:v>
                </c:pt>
                <c:pt idx="3">
                  <c:v>3</c:v>
                </c:pt>
                <c:pt idx="4">
                  <c:v>4</c:v>
                </c:pt>
                <c:pt idx="5">
                  <c:v>27</c:v>
                </c:pt>
                <c:pt idx="6">
                  <c:v>13</c:v>
                </c:pt>
                <c:pt idx="7">
                  <c:v>2</c:v>
                </c:pt>
                <c:pt idx="8">
                  <c:v>29</c:v>
                </c:pt>
                <c:pt idx="9">
                  <c:v>7</c:v>
                </c:pt>
                <c:pt idx="10">
                  <c:v>26</c:v>
                </c:pt>
              </c:numCache>
            </c:numRef>
          </c:val>
        </c:ser>
        <c:dLbls>
          <c:showLegendKey val="0"/>
          <c:showVal val="0"/>
          <c:showCatName val="0"/>
          <c:showSerName val="0"/>
          <c:showPercent val="0"/>
          <c:showBubbleSize val="0"/>
        </c:dLbls>
        <c:gapWidth val="75"/>
        <c:overlap val="100"/>
        <c:axId val="330944792"/>
        <c:axId val="330952632"/>
      </c:barChart>
      <c:catAx>
        <c:axId val="330944792"/>
        <c:scaling>
          <c:orientation val="minMax"/>
        </c:scaling>
        <c:delete val="0"/>
        <c:axPos val="b"/>
        <c:numFmt formatCode="General" sourceLinked="1"/>
        <c:majorTickMark val="none"/>
        <c:minorTickMark val="none"/>
        <c:tickLblPos val="nextTo"/>
        <c:crossAx val="330952632"/>
        <c:crosses val="autoZero"/>
        <c:auto val="1"/>
        <c:lblAlgn val="ctr"/>
        <c:lblOffset val="100"/>
        <c:noMultiLvlLbl val="0"/>
      </c:catAx>
      <c:valAx>
        <c:axId val="330952632"/>
        <c:scaling>
          <c:orientation val="minMax"/>
        </c:scaling>
        <c:delete val="0"/>
        <c:axPos val="l"/>
        <c:majorGridlines/>
        <c:numFmt formatCode="General" sourceLinked="1"/>
        <c:majorTickMark val="none"/>
        <c:minorTickMark val="none"/>
        <c:tickLblPos val="nextTo"/>
        <c:spPr>
          <a:ln w="9525">
            <a:noFill/>
          </a:ln>
        </c:spPr>
        <c:crossAx val="330944792"/>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8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Quenn-Paer Connection</a:t>
            </a:r>
          </a:p>
        </c:rich>
      </c:tx>
      <c:overlay val="0"/>
    </c:title>
    <c:autoTitleDeleted val="0"/>
    <c:plotArea>
      <c:layout/>
      <c:barChart>
        <c:barDir val="col"/>
        <c:grouping val="stacked"/>
        <c:varyColors val="0"/>
        <c:ser>
          <c:idx val="11"/>
          <c:order val="0"/>
          <c:tx>
            <c:strRef>
              <c:f>'Letztze 11 Jahren'!$B$114</c:f>
              <c:strCache>
                <c:ptCount val="1"/>
                <c:pt idx="0">
                  <c:v>Amur</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Jahren'!$C$114:$M$114</c:f>
              <c:numCache>
                <c:formatCode>General</c:formatCode>
                <c:ptCount val="11"/>
                <c:pt idx="1">
                  <c:v>22</c:v>
                </c:pt>
                <c:pt idx="3">
                  <c:v>6</c:v>
                </c:pt>
                <c:pt idx="5">
                  <c:v>6</c:v>
                </c:pt>
                <c:pt idx="6">
                  <c:v>14</c:v>
                </c:pt>
                <c:pt idx="7">
                  <c:v>5</c:v>
                </c:pt>
                <c:pt idx="8">
                  <c:v>5</c:v>
                </c:pt>
                <c:pt idx="9">
                  <c:v>15</c:v>
                </c:pt>
                <c:pt idx="10">
                  <c:v>17</c:v>
                </c:pt>
              </c:numCache>
            </c:numRef>
          </c:val>
        </c:ser>
        <c:ser>
          <c:idx val="0"/>
          <c:order val="1"/>
          <c:tx>
            <c:strRef>
              <c:f>'Letztze 11 Jahren'!$B$113</c:f>
              <c:strCache>
                <c:ptCount val="1"/>
                <c:pt idx="0">
                  <c:v>Godalis</c:v>
                </c:pt>
              </c:strCache>
            </c:strRef>
          </c:tx>
          <c:invertIfNegative val="0"/>
          <c:cat>
            <c:numRef>
              <c:f>'Letztze 11 Jahren'!$C$2:$M$2</c:f>
              <c:numCache>
                <c:formatCode>General</c:formatCod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'Letztze 11 Jahren'!$C$113:$M$113</c:f>
              <c:numCache>
                <c:formatCode>General</c:formatCode>
                <c:ptCount val="11"/>
                <c:pt idx="4">
                  <c:v>12</c:v>
                </c:pt>
                <c:pt idx="5">
                  <c:v>15</c:v>
                </c:pt>
                <c:pt idx="6">
                  <c:v>13</c:v>
                </c:pt>
                <c:pt idx="7">
                  <c:v>8</c:v>
                </c:pt>
                <c:pt idx="8">
                  <c:v>31</c:v>
                </c:pt>
                <c:pt idx="9">
                  <c:v>45</c:v>
                </c:pt>
                <c:pt idx="10">
                  <c:v>42</c:v>
                </c:pt>
              </c:numCache>
            </c:numRef>
          </c:val>
        </c:ser>
        <c:dLbls>
          <c:showLegendKey val="0"/>
          <c:showVal val="0"/>
          <c:showCatName val="0"/>
          <c:showSerName val="0"/>
          <c:showPercent val="0"/>
          <c:showBubbleSize val="0"/>
        </c:dLbls>
        <c:gapWidth val="75"/>
        <c:overlap val="100"/>
        <c:axId val="330947144"/>
        <c:axId val="330941656"/>
      </c:barChart>
      <c:catAx>
        <c:axId val="330947144"/>
        <c:scaling>
          <c:orientation val="minMax"/>
        </c:scaling>
        <c:delete val="0"/>
        <c:axPos val="b"/>
        <c:numFmt formatCode="General" sourceLinked="1"/>
        <c:majorTickMark val="none"/>
        <c:minorTickMark val="none"/>
        <c:tickLblPos val="nextTo"/>
        <c:crossAx val="330941656"/>
        <c:crosses val="autoZero"/>
        <c:auto val="1"/>
        <c:lblAlgn val="ctr"/>
        <c:lblOffset val="100"/>
        <c:noMultiLvlLbl val="0"/>
      </c:catAx>
      <c:valAx>
        <c:axId val="330941656"/>
        <c:scaling>
          <c:orientation val="minMax"/>
        </c:scaling>
        <c:delete val="0"/>
        <c:axPos val="l"/>
        <c:majorGridlines/>
        <c:numFmt formatCode="General" sourceLinked="1"/>
        <c:majorTickMark val="none"/>
        <c:minorTickMark val="none"/>
        <c:tickLblPos val="nextTo"/>
        <c:spPr>
          <a:ln w="9525">
            <a:noFill/>
          </a:ln>
        </c:spPr>
        <c:crossAx val="330947144"/>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Arlett</a:t>
            </a:r>
          </a:p>
        </c:rich>
      </c:tx>
      <c:overlay val="0"/>
    </c:title>
    <c:autoTitleDeleted val="0"/>
    <c:plotArea>
      <c:layout/>
      <c:barChart>
        <c:barDir val="col"/>
        <c:grouping val="stacked"/>
        <c:varyColors val="0"/>
        <c:ser>
          <c:idx val="0"/>
          <c:order val="0"/>
          <c:tx>
            <c:strRef>
              <c:f>'Welpenübersicht 1986-2009'!$B$11</c:f>
              <c:strCache>
                <c:ptCount val="1"/>
                <c:pt idx="0">
                  <c:v>Arlett</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1986-2009'!$D$11:$Z$11</c:f>
              <c:numCache>
                <c:formatCode>General</c:formatCode>
                <c:ptCount val="23"/>
                <c:pt idx="0">
                  <c:v>25</c:v>
                </c:pt>
                <c:pt idx="1">
                  <c:v>39</c:v>
                </c:pt>
                <c:pt idx="2">
                  <c:v>48</c:v>
                </c:pt>
                <c:pt idx="3">
                  <c:v>16</c:v>
                </c:pt>
                <c:pt idx="4">
                  <c:v>36</c:v>
                </c:pt>
                <c:pt idx="5">
                  <c:v>34</c:v>
                </c:pt>
                <c:pt idx="6">
                  <c:v>27</c:v>
                </c:pt>
                <c:pt idx="7">
                  <c:v>65</c:v>
                </c:pt>
                <c:pt idx="8">
                  <c:v>73</c:v>
                </c:pt>
                <c:pt idx="9">
                  <c:v>77</c:v>
                </c:pt>
                <c:pt idx="10">
                  <c:v>139</c:v>
                </c:pt>
                <c:pt idx="11">
                  <c:v>126</c:v>
                </c:pt>
                <c:pt idx="12">
                  <c:v>103</c:v>
                </c:pt>
                <c:pt idx="13">
                  <c:v>45</c:v>
                </c:pt>
                <c:pt idx="14">
                  <c:v>51</c:v>
                </c:pt>
                <c:pt idx="15">
                  <c:v>53</c:v>
                </c:pt>
                <c:pt idx="16">
                  <c:v>55</c:v>
                </c:pt>
                <c:pt idx="17">
                  <c:v>48</c:v>
                </c:pt>
                <c:pt idx="18">
                  <c:v>32</c:v>
                </c:pt>
                <c:pt idx="19">
                  <c:v>53</c:v>
                </c:pt>
                <c:pt idx="20">
                  <c:v>49</c:v>
                </c:pt>
                <c:pt idx="21">
                  <c:v>44</c:v>
                </c:pt>
                <c:pt idx="22">
                  <c:v>56</c:v>
                </c:pt>
              </c:numCache>
            </c:numRef>
          </c:val>
        </c:ser>
        <c:dLbls>
          <c:showLegendKey val="0"/>
          <c:showVal val="0"/>
          <c:showCatName val="0"/>
          <c:showSerName val="0"/>
          <c:showPercent val="0"/>
          <c:showBubbleSize val="0"/>
        </c:dLbls>
        <c:gapWidth val="150"/>
        <c:overlap val="100"/>
        <c:axId val="321783440"/>
        <c:axId val="321788144"/>
      </c:barChart>
      <c:catAx>
        <c:axId val="321783440"/>
        <c:scaling>
          <c:orientation val="minMax"/>
        </c:scaling>
        <c:delete val="0"/>
        <c:axPos val="b"/>
        <c:numFmt formatCode="General" sourceLinked="0"/>
        <c:majorTickMark val="none"/>
        <c:minorTickMark val="none"/>
        <c:tickLblPos val="nextTo"/>
        <c:crossAx val="321788144"/>
        <c:crosses val="autoZero"/>
        <c:auto val="1"/>
        <c:lblAlgn val="ctr"/>
        <c:lblOffset val="100"/>
        <c:noMultiLvlLbl val="0"/>
      </c:catAx>
      <c:valAx>
        <c:axId val="321788144"/>
        <c:scaling>
          <c:orientation val="minMax"/>
        </c:scaling>
        <c:delete val="0"/>
        <c:axPos val="l"/>
        <c:majorGridlines/>
        <c:numFmt formatCode="General" sourceLinked="1"/>
        <c:majorTickMark val="none"/>
        <c:minorTickMark val="none"/>
        <c:tickLblPos val="nextTo"/>
        <c:spPr>
          <a:ln w="9525">
            <a:noFill/>
          </a:ln>
        </c:spPr>
        <c:crossAx val="321783440"/>
        <c:crosses val="autoZero"/>
        <c:crossBetween val="between"/>
      </c:valAx>
    </c:plotArea>
    <c:legend>
      <c:legendPos val="b"/>
      <c:overlay val="0"/>
    </c:legend>
    <c:plotVisOnly val="1"/>
    <c:dispBlanksAs val="gap"/>
    <c:showDLblsOverMax val="0"/>
  </c:chart>
  <c:printSettings>
    <c:headerFooter/>
    <c:pageMargins b="0.75000000000001366" l="0.70000000000000062" r="0.70000000000000062" t="0.750000000000013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Noort</a:t>
            </a:r>
          </a:p>
        </c:rich>
      </c:tx>
      <c:overlay val="0"/>
    </c:title>
    <c:autoTitleDeleted val="0"/>
    <c:plotArea>
      <c:layout/>
      <c:barChart>
        <c:barDir val="col"/>
        <c:grouping val="stacked"/>
        <c:varyColors val="0"/>
        <c:ser>
          <c:idx val="0"/>
          <c:order val="0"/>
          <c:tx>
            <c:strRef>
              <c:f>'Welpenübersicht 1986-2009'!$B$9</c:f>
              <c:strCache>
                <c:ptCount val="1"/>
                <c:pt idx="0">
                  <c:v>Noort</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1986-2009'!$D$9:$Z$9</c:f>
              <c:numCache>
                <c:formatCode>General</c:formatCode>
                <c:ptCount val="23"/>
                <c:pt idx="0">
                  <c:v>50</c:v>
                </c:pt>
                <c:pt idx="1">
                  <c:v>99</c:v>
                </c:pt>
                <c:pt idx="2">
                  <c:v>95</c:v>
                </c:pt>
                <c:pt idx="3">
                  <c:v>100</c:v>
                </c:pt>
                <c:pt idx="4">
                  <c:v>70</c:v>
                </c:pt>
                <c:pt idx="5">
                  <c:v>112</c:v>
                </c:pt>
                <c:pt idx="6">
                  <c:v>101</c:v>
                </c:pt>
                <c:pt idx="7">
                  <c:v>89</c:v>
                </c:pt>
                <c:pt idx="8">
                  <c:v>58</c:v>
                </c:pt>
                <c:pt idx="9">
                  <c:v>42</c:v>
                </c:pt>
                <c:pt idx="10">
                  <c:v>29</c:v>
                </c:pt>
                <c:pt idx="11">
                  <c:v>40</c:v>
                </c:pt>
                <c:pt idx="12">
                  <c:v>65</c:v>
                </c:pt>
                <c:pt idx="13">
                  <c:v>31</c:v>
                </c:pt>
                <c:pt idx="14">
                  <c:v>40</c:v>
                </c:pt>
                <c:pt idx="15">
                  <c:v>26</c:v>
                </c:pt>
                <c:pt idx="16">
                  <c:v>21</c:v>
                </c:pt>
                <c:pt idx="17">
                  <c:v>68</c:v>
                </c:pt>
                <c:pt idx="18">
                  <c:v>24</c:v>
                </c:pt>
                <c:pt idx="19">
                  <c:v>48</c:v>
                </c:pt>
                <c:pt idx="20">
                  <c:v>71</c:v>
                </c:pt>
                <c:pt idx="21">
                  <c:v>28</c:v>
                </c:pt>
                <c:pt idx="22">
                  <c:v>41</c:v>
                </c:pt>
              </c:numCache>
            </c:numRef>
          </c:val>
        </c:ser>
        <c:dLbls>
          <c:showLegendKey val="0"/>
          <c:showVal val="0"/>
          <c:showCatName val="0"/>
          <c:showSerName val="0"/>
          <c:showPercent val="0"/>
          <c:showBubbleSize val="0"/>
        </c:dLbls>
        <c:gapWidth val="150"/>
        <c:overlap val="100"/>
        <c:axId val="271911304"/>
        <c:axId val="271907384"/>
      </c:barChart>
      <c:catAx>
        <c:axId val="271911304"/>
        <c:scaling>
          <c:orientation val="minMax"/>
        </c:scaling>
        <c:delete val="0"/>
        <c:axPos val="b"/>
        <c:numFmt formatCode="General" sourceLinked="0"/>
        <c:majorTickMark val="none"/>
        <c:minorTickMark val="none"/>
        <c:tickLblPos val="nextTo"/>
        <c:crossAx val="271907384"/>
        <c:crosses val="autoZero"/>
        <c:auto val="1"/>
        <c:lblAlgn val="ctr"/>
        <c:lblOffset val="100"/>
        <c:noMultiLvlLbl val="0"/>
      </c:catAx>
      <c:valAx>
        <c:axId val="271907384"/>
        <c:scaling>
          <c:orientation val="minMax"/>
        </c:scaling>
        <c:delete val="0"/>
        <c:axPos val="l"/>
        <c:majorGridlines/>
        <c:numFmt formatCode="General" sourceLinked="1"/>
        <c:majorTickMark val="none"/>
        <c:minorTickMark val="none"/>
        <c:tickLblPos val="nextTo"/>
        <c:spPr>
          <a:ln w="9525">
            <a:noFill/>
          </a:ln>
        </c:spPr>
        <c:crossAx val="271911304"/>
        <c:crosses val="autoZero"/>
        <c:crossBetween val="between"/>
      </c:valAx>
    </c:plotArea>
    <c:legend>
      <c:legendPos val="b"/>
      <c:overlay val="0"/>
    </c:legend>
    <c:plotVisOnly val="1"/>
    <c:dispBlanksAs val="gap"/>
    <c:showDLblsOverMax val="0"/>
  </c:chart>
  <c:printSettings>
    <c:headerFooter/>
    <c:pageMargins b="0.75000000000001255" l="0.70000000000000062" r="0.70000000000000062" t="0.7500000000000125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Urbecke</a:t>
            </a:r>
          </a:p>
        </c:rich>
      </c:tx>
      <c:overlay val="0"/>
    </c:title>
    <c:autoTitleDeleted val="0"/>
    <c:plotArea>
      <c:layout/>
      <c:barChart>
        <c:barDir val="col"/>
        <c:grouping val="stacked"/>
        <c:varyColors val="0"/>
        <c:ser>
          <c:idx val="0"/>
          <c:order val="0"/>
          <c:tx>
            <c:strRef>
              <c:f>'Welpenübersicht 1986-2009'!$B$12</c:f>
              <c:strCache>
                <c:ptCount val="1"/>
                <c:pt idx="0">
                  <c:v>Urbecke</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1986-2009'!$D$12:$Z$12</c:f>
              <c:numCache>
                <c:formatCode>General</c:formatCode>
                <c:ptCount val="23"/>
                <c:pt idx="0">
                  <c:v>34</c:v>
                </c:pt>
                <c:pt idx="1">
                  <c:v>43</c:v>
                </c:pt>
                <c:pt idx="2">
                  <c:v>32</c:v>
                </c:pt>
                <c:pt idx="3">
                  <c:v>15</c:v>
                </c:pt>
                <c:pt idx="4">
                  <c:v>80</c:v>
                </c:pt>
                <c:pt idx="5">
                  <c:v>65</c:v>
                </c:pt>
                <c:pt idx="6">
                  <c:v>35</c:v>
                </c:pt>
                <c:pt idx="7">
                  <c:v>55</c:v>
                </c:pt>
                <c:pt idx="8">
                  <c:v>62</c:v>
                </c:pt>
                <c:pt idx="9">
                  <c:v>90</c:v>
                </c:pt>
                <c:pt idx="10">
                  <c:v>74</c:v>
                </c:pt>
                <c:pt idx="11">
                  <c:v>76</c:v>
                </c:pt>
                <c:pt idx="12">
                  <c:v>74</c:v>
                </c:pt>
                <c:pt idx="13">
                  <c:v>56</c:v>
                </c:pt>
                <c:pt idx="14">
                  <c:v>68</c:v>
                </c:pt>
                <c:pt idx="15">
                  <c:v>64</c:v>
                </c:pt>
                <c:pt idx="16">
                  <c:v>72</c:v>
                </c:pt>
                <c:pt idx="17">
                  <c:v>47</c:v>
                </c:pt>
                <c:pt idx="18">
                  <c:v>59</c:v>
                </c:pt>
                <c:pt idx="19">
                  <c:v>54</c:v>
                </c:pt>
                <c:pt idx="20">
                  <c:v>49</c:v>
                </c:pt>
                <c:pt idx="21">
                  <c:v>45</c:v>
                </c:pt>
                <c:pt idx="22">
                  <c:v>65</c:v>
                </c:pt>
              </c:numCache>
            </c:numRef>
          </c:val>
        </c:ser>
        <c:dLbls>
          <c:showLegendKey val="0"/>
          <c:showVal val="0"/>
          <c:showCatName val="0"/>
          <c:showSerName val="0"/>
          <c:showPercent val="0"/>
          <c:showBubbleSize val="0"/>
        </c:dLbls>
        <c:gapWidth val="150"/>
        <c:overlap val="100"/>
        <c:axId val="321785400"/>
        <c:axId val="321788536"/>
      </c:barChart>
      <c:catAx>
        <c:axId val="321785400"/>
        <c:scaling>
          <c:orientation val="minMax"/>
        </c:scaling>
        <c:delete val="0"/>
        <c:axPos val="b"/>
        <c:numFmt formatCode="General" sourceLinked="0"/>
        <c:majorTickMark val="none"/>
        <c:minorTickMark val="none"/>
        <c:tickLblPos val="nextTo"/>
        <c:crossAx val="321788536"/>
        <c:crosses val="autoZero"/>
        <c:auto val="1"/>
        <c:lblAlgn val="ctr"/>
        <c:lblOffset val="100"/>
        <c:noMultiLvlLbl val="0"/>
      </c:catAx>
      <c:valAx>
        <c:axId val="321788536"/>
        <c:scaling>
          <c:orientation val="minMax"/>
        </c:scaling>
        <c:delete val="0"/>
        <c:axPos val="l"/>
        <c:majorGridlines/>
        <c:numFmt formatCode="General" sourceLinked="1"/>
        <c:majorTickMark val="none"/>
        <c:minorTickMark val="none"/>
        <c:tickLblPos val="nextTo"/>
        <c:spPr>
          <a:ln w="9525">
            <a:noFill/>
          </a:ln>
        </c:spPr>
        <c:crossAx val="321785400"/>
        <c:crosses val="autoZero"/>
        <c:crossBetween val="between"/>
      </c:valAx>
    </c:plotArea>
    <c:legend>
      <c:legendPos val="b"/>
      <c:overlay val="0"/>
    </c:legend>
    <c:plotVisOnly val="1"/>
    <c:dispBlanksAs val="gap"/>
    <c:showDLblsOverMax val="0"/>
  </c:chart>
  <c:printSettings>
    <c:headerFooter/>
    <c:pageMargins b="0.75000000000001366" l="0.70000000000000062" r="0.70000000000000062" t="0.75000000000001366"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Trienzbachtal</a:t>
            </a:r>
          </a:p>
        </c:rich>
      </c:tx>
      <c:overlay val="0"/>
    </c:title>
    <c:autoTitleDeleted val="0"/>
    <c:plotArea>
      <c:layout/>
      <c:barChart>
        <c:barDir val="col"/>
        <c:grouping val="stacked"/>
        <c:varyColors val="0"/>
        <c:ser>
          <c:idx val="0"/>
          <c:order val="0"/>
          <c:tx>
            <c:strRef>
              <c:f>'Welpenübersicht 1986-2009'!$B$17</c:f>
              <c:strCache>
                <c:ptCount val="1"/>
                <c:pt idx="0">
                  <c:v>Trienzbachtal</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1986-2009'!$D$17:$Z$17</c:f>
              <c:numCache>
                <c:formatCode>General</c:formatCode>
                <c:ptCount val="23"/>
                <c:pt idx="0">
                  <c:v>83</c:v>
                </c:pt>
                <c:pt idx="1">
                  <c:v>65</c:v>
                </c:pt>
                <c:pt idx="2">
                  <c:v>94</c:v>
                </c:pt>
                <c:pt idx="3">
                  <c:v>75</c:v>
                </c:pt>
                <c:pt idx="4">
                  <c:v>88</c:v>
                </c:pt>
                <c:pt idx="5">
                  <c:v>83</c:v>
                </c:pt>
                <c:pt idx="6">
                  <c:v>83</c:v>
                </c:pt>
                <c:pt idx="7">
                  <c:v>82</c:v>
                </c:pt>
                <c:pt idx="8">
                  <c:v>45</c:v>
                </c:pt>
                <c:pt idx="9">
                  <c:v>55</c:v>
                </c:pt>
                <c:pt idx="10">
                  <c:v>31</c:v>
                </c:pt>
                <c:pt idx="11">
                  <c:v>43</c:v>
                </c:pt>
                <c:pt idx="12">
                  <c:v>18</c:v>
                </c:pt>
                <c:pt idx="13">
                  <c:v>32</c:v>
                </c:pt>
                <c:pt idx="14">
                  <c:v>52</c:v>
                </c:pt>
                <c:pt idx="15">
                  <c:v>26</c:v>
                </c:pt>
                <c:pt idx="16">
                  <c:v>37</c:v>
                </c:pt>
                <c:pt idx="17">
                  <c:v>19</c:v>
                </c:pt>
                <c:pt idx="18">
                  <c:v>30</c:v>
                </c:pt>
                <c:pt idx="19">
                  <c:v>22</c:v>
                </c:pt>
                <c:pt idx="20">
                  <c:v>24</c:v>
                </c:pt>
                <c:pt idx="21">
                  <c:v>28</c:v>
                </c:pt>
                <c:pt idx="22">
                  <c:v>7</c:v>
                </c:pt>
              </c:numCache>
            </c:numRef>
          </c:val>
        </c:ser>
        <c:dLbls>
          <c:showLegendKey val="0"/>
          <c:showVal val="0"/>
          <c:showCatName val="0"/>
          <c:showSerName val="0"/>
          <c:showPercent val="0"/>
          <c:showBubbleSize val="0"/>
        </c:dLbls>
        <c:gapWidth val="150"/>
        <c:overlap val="100"/>
        <c:axId val="321786968"/>
        <c:axId val="321787752"/>
      </c:barChart>
      <c:catAx>
        <c:axId val="321786968"/>
        <c:scaling>
          <c:orientation val="minMax"/>
        </c:scaling>
        <c:delete val="0"/>
        <c:axPos val="b"/>
        <c:numFmt formatCode="General" sourceLinked="0"/>
        <c:majorTickMark val="none"/>
        <c:minorTickMark val="none"/>
        <c:tickLblPos val="nextTo"/>
        <c:crossAx val="321787752"/>
        <c:crosses val="autoZero"/>
        <c:auto val="1"/>
        <c:lblAlgn val="ctr"/>
        <c:lblOffset val="100"/>
        <c:noMultiLvlLbl val="0"/>
      </c:catAx>
      <c:valAx>
        <c:axId val="321787752"/>
        <c:scaling>
          <c:orientation val="minMax"/>
        </c:scaling>
        <c:delete val="0"/>
        <c:axPos val="l"/>
        <c:majorGridlines/>
        <c:numFmt formatCode="General" sourceLinked="1"/>
        <c:majorTickMark val="none"/>
        <c:minorTickMark val="none"/>
        <c:tickLblPos val="nextTo"/>
        <c:spPr>
          <a:ln w="9525">
            <a:noFill/>
          </a:ln>
        </c:spPr>
        <c:crossAx val="321786968"/>
        <c:crosses val="autoZero"/>
        <c:crossBetween val="between"/>
      </c:valAx>
    </c:plotArea>
    <c:legend>
      <c:legendPos val="b"/>
      <c:overlay val="0"/>
    </c:legend>
    <c:plotVisOnly val="1"/>
    <c:dispBlanksAs val="gap"/>
    <c:showDLblsOverMax val="0"/>
  </c:chart>
  <c:printSettings>
    <c:headerFooter/>
    <c:pageMargins b="0.7500000000000141" l="0.70000000000000062" r="0.70000000000000062" t="0.7500000000000141"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Geefacker</a:t>
            </a:r>
          </a:p>
        </c:rich>
      </c:tx>
      <c:overlay val="0"/>
    </c:title>
    <c:autoTitleDeleted val="0"/>
    <c:plotArea>
      <c:layout/>
      <c:barChart>
        <c:barDir val="col"/>
        <c:grouping val="stacked"/>
        <c:varyColors val="0"/>
        <c:ser>
          <c:idx val="0"/>
          <c:order val="0"/>
          <c:tx>
            <c:strRef>
              <c:f>'Welpenübersicht 1986-2009'!$B$14</c:f>
              <c:strCache>
                <c:ptCount val="1"/>
                <c:pt idx="0">
                  <c:v>Geefacker</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1986-2009'!$D$14:$Z$14</c:f>
              <c:numCache>
                <c:formatCode>General</c:formatCode>
                <c:ptCount val="23"/>
                <c:pt idx="0">
                  <c:v>76</c:v>
                </c:pt>
                <c:pt idx="1">
                  <c:v>78</c:v>
                </c:pt>
                <c:pt idx="2">
                  <c:v>88</c:v>
                </c:pt>
                <c:pt idx="3">
                  <c:v>64</c:v>
                </c:pt>
                <c:pt idx="4">
                  <c:v>52</c:v>
                </c:pt>
                <c:pt idx="5">
                  <c:v>64</c:v>
                </c:pt>
                <c:pt idx="6">
                  <c:v>67</c:v>
                </c:pt>
                <c:pt idx="7">
                  <c:v>53</c:v>
                </c:pt>
                <c:pt idx="8">
                  <c:v>62</c:v>
                </c:pt>
                <c:pt idx="9">
                  <c:v>71</c:v>
                </c:pt>
                <c:pt idx="10">
                  <c:v>41</c:v>
                </c:pt>
                <c:pt idx="11">
                  <c:v>33</c:v>
                </c:pt>
                <c:pt idx="12">
                  <c:v>59</c:v>
                </c:pt>
                <c:pt idx="13">
                  <c:v>22</c:v>
                </c:pt>
                <c:pt idx="14">
                  <c:v>63</c:v>
                </c:pt>
                <c:pt idx="15">
                  <c:v>50</c:v>
                </c:pt>
                <c:pt idx="16">
                  <c:v>46</c:v>
                </c:pt>
                <c:pt idx="17">
                  <c:v>59</c:v>
                </c:pt>
                <c:pt idx="18">
                  <c:v>38</c:v>
                </c:pt>
                <c:pt idx="19">
                  <c:v>15</c:v>
                </c:pt>
                <c:pt idx="20">
                  <c:v>19</c:v>
                </c:pt>
                <c:pt idx="21">
                  <c:v>26</c:v>
                </c:pt>
                <c:pt idx="22">
                  <c:v>22</c:v>
                </c:pt>
              </c:numCache>
            </c:numRef>
          </c:val>
        </c:ser>
        <c:dLbls>
          <c:showLegendKey val="0"/>
          <c:showVal val="0"/>
          <c:showCatName val="0"/>
          <c:showSerName val="0"/>
          <c:showPercent val="0"/>
          <c:showBubbleSize val="0"/>
        </c:dLbls>
        <c:gapWidth val="150"/>
        <c:overlap val="100"/>
        <c:axId val="269434896"/>
        <c:axId val="269432544"/>
      </c:barChart>
      <c:catAx>
        <c:axId val="269434896"/>
        <c:scaling>
          <c:orientation val="minMax"/>
        </c:scaling>
        <c:delete val="0"/>
        <c:axPos val="b"/>
        <c:numFmt formatCode="General" sourceLinked="0"/>
        <c:majorTickMark val="none"/>
        <c:minorTickMark val="none"/>
        <c:tickLblPos val="nextTo"/>
        <c:crossAx val="269432544"/>
        <c:crosses val="autoZero"/>
        <c:auto val="1"/>
        <c:lblAlgn val="ctr"/>
        <c:lblOffset val="100"/>
        <c:noMultiLvlLbl val="0"/>
      </c:catAx>
      <c:valAx>
        <c:axId val="269432544"/>
        <c:scaling>
          <c:orientation val="minMax"/>
        </c:scaling>
        <c:delete val="0"/>
        <c:axPos val="l"/>
        <c:majorGridlines/>
        <c:numFmt formatCode="General" sourceLinked="1"/>
        <c:majorTickMark val="none"/>
        <c:minorTickMark val="none"/>
        <c:tickLblPos val="nextTo"/>
        <c:spPr>
          <a:ln w="9525">
            <a:noFill/>
          </a:ln>
        </c:spPr>
        <c:crossAx val="269434896"/>
        <c:crosses val="autoZero"/>
        <c:crossBetween val="between"/>
      </c:valAx>
    </c:plotArea>
    <c:legend>
      <c:legendPos val="b"/>
      <c:overlay val="0"/>
    </c:legend>
    <c:plotVisOnly val="1"/>
    <c:dispBlanksAs val="gap"/>
    <c:showDLblsOverMax val="0"/>
  </c:chart>
  <c:printSettings>
    <c:headerFooter/>
    <c:pageMargins b="0.7500000000000141" l="0.70000000000000062" r="0.70000000000000062" t="0.7500000000000141"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Kahler Heide</a:t>
            </a:r>
          </a:p>
        </c:rich>
      </c:tx>
      <c:overlay val="0"/>
    </c:title>
    <c:autoTitleDeleted val="0"/>
    <c:plotArea>
      <c:layout/>
      <c:barChart>
        <c:barDir val="col"/>
        <c:grouping val="stacked"/>
        <c:varyColors val="0"/>
        <c:ser>
          <c:idx val="0"/>
          <c:order val="0"/>
          <c:tx>
            <c:strRef>
              <c:f>'Welpenübersicht 1986-2009'!$B$13</c:f>
              <c:strCache>
                <c:ptCount val="1"/>
                <c:pt idx="0">
                  <c:v>Kahler Heide</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1986-2009'!$D$13:$Z$13</c:f>
              <c:numCache>
                <c:formatCode>General</c:formatCode>
                <c:ptCount val="23"/>
                <c:pt idx="0">
                  <c:v>108</c:v>
                </c:pt>
                <c:pt idx="1">
                  <c:v>47</c:v>
                </c:pt>
                <c:pt idx="2">
                  <c:v>58</c:v>
                </c:pt>
                <c:pt idx="3">
                  <c:v>46</c:v>
                </c:pt>
                <c:pt idx="4">
                  <c:v>42</c:v>
                </c:pt>
                <c:pt idx="5">
                  <c:v>87</c:v>
                </c:pt>
                <c:pt idx="6">
                  <c:v>93</c:v>
                </c:pt>
                <c:pt idx="7">
                  <c:v>40</c:v>
                </c:pt>
                <c:pt idx="8">
                  <c:v>99</c:v>
                </c:pt>
                <c:pt idx="9">
                  <c:v>81</c:v>
                </c:pt>
                <c:pt idx="10">
                  <c:v>55</c:v>
                </c:pt>
                <c:pt idx="11">
                  <c:v>39</c:v>
                </c:pt>
                <c:pt idx="12">
                  <c:v>87</c:v>
                </c:pt>
                <c:pt idx="13">
                  <c:v>49</c:v>
                </c:pt>
                <c:pt idx="14">
                  <c:v>46</c:v>
                </c:pt>
                <c:pt idx="15">
                  <c:v>26</c:v>
                </c:pt>
                <c:pt idx="16">
                  <c:v>23</c:v>
                </c:pt>
                <c:pt idx="17">
                  <c:v>39</c:v>
                </c:pt>
                <c:pt idx="18">
                  <c:v>38</c:v>
                </c:pt>
                <c:pt idx="19">
                  <c:v>38</c:v>
                </c:pt>
                <c:pt idx="20">
                  <c:v>18</c:v>
                </c:pt>
                <c:pt idx="21">
                  <c:v>17</c:v>
                </c:pt>
                <c:pt idx="22">
                  <c:v>18</c:v>
                </c:pt>
              </c:numCache>
            </c:numRef>
          </c:val>
        </c:ser>
        <c:dLbls>
          <c:showLegendKey val="0"/>
          <c:showVal val="0"/>
          <c:showCatName val="0"/>
          <c:showSerName val="0"/>
          <c:showPercent val="0"/>
          <c:showBubbleSize val="0"/>
        </c:dLbls>
        <c:gapWidth val="150"/>
        <c:overlap val="100"/>
        <c:axId val="269433328"/>
        <c:axId val="269435288"/>
      </c:barChart>
      <c:catAx>
        <c:axId val="269433328"/>
        <c:scaling>
          <c:orientation val="minMax"/>
        </c:scaling>
        <c:delete val="0"/>
        <c:axPos val="b"/>
        <c:numFmt formatCode="General" sourceLinked="0"/>
        <c:majorTickMark val="none"/>
        <c:minorTickMark val="none"/>
        <c:tickLblPos val="nextTo"/>
        <c:crossAx val="269435288"/>
        <c:crosses val="autoZero"/>
        <c:auto val="1"/>
        <c:lblAlgn val="ctr"/>
        <c:lblOffset val="100"/>
        <c:noMultiLvlLbl val="0"/>
      </c:catAx>
      <c:valAx>
        <c:axId val="269435288"/>
        <c:scaling>
          <c:orientation val="minMax"/>
        </c:scaling>
        <c:delete val="0"/>
        <c:axPos val="l"/>
        <c:majorGridlines/>
        <c:numFmt formatCode="General" sourceLinked="1"/>
        <c:majorTickMark val="none"/>
        <c:minorTickMark val="none"/>
        <c:tickLblPos val="nextTo"/>
        <c:spPr>
          <a:ln w="9525">
            <a:noFill/>
          </a:ln>
        </c:spPr>
        <c:crossAx val="269433328"/>
        <c:crosses val="autoZero"/>
        <c:crossBetween val="between"/>
      </c:valAx>
    </c:plotArea>
    <c:legend>
      <c:legendPos val="b"/>
      <c:overlay val="0"/>
    </c:legend>
    <c:plotVisOnly val="1"/>
    <c:dispBlanksAs val="gap"/>
    <c:showDLblsOverMax val="0"/>
  </c:chart>
  <c:printSettings>
    <c:headerFooter/>
    <c:pageMargins b="0.75000000000001388" l="0.70000000000000062" r="0.70000000000000062" t="0.75000000000001388"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Karthago + Kap Karthago</a:t>
            </a:r>
          </a:p>
        </c:rich>
      </c:tx>
      <c:overlay val="0"/>
    </c:title>
    <c:autoTitleDeleted val="0"/>
    <c:plotArea>
      <c:layout/>
      <c:barChart>
        <c:barDir val="col"/>
        <c:grouping val="stacked"/>
        <c:varyColors val="0"/>
        <c:ser>
          <c:idx val="0"/>
          <c:order val="0"/>
          <c:tx>
            <c:strRef>
              <c:f>'Welpenübersicht 1986-2009'!$B$25</c:f>
              <c:strCache>
                <c:ptCount val="1"/>
                <c:pt idx="0">
                  <c:v>Karthago *</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1986-2009'!$D$25:$Z$25</c:f>
              <c:numCache>
                <c:formatCode>General</c:formatCode>
                <c:ptCount val="23"/>
                <c:pt idx="0">
                  <c:v>55</c:v>
                </c:pt>
                <c:pt idx="1">
                  <c:v>54</c:v>
                </c:pt>
                <c:pt idx="2">
                  <c:v>34</c:v>
                </c:pt>
                <c:pt idx="3">
                  <c:v>63</c:v>
                </c:pt>
                <c:pt idx="4">
                  <c:v>30</c:v>
                </c:pt>
                <c:pt idx="5">
                  <c:v>27</c:v>
                </c:pt>
                <c:pt idx="6">
                  <c:v>51</c:v>
                </c:pt>
                <c:pt idx="7">
                  <c:v>52</c:v>
                </c:pt>
                <c:pt idx="8">
                  <c:v>71</c:v>
                </c:pt>
                <c:pt idx="9">
                  <c:v>43</c:v>
                </c:pt>
                <c:pt idx="10">
                  <c:v>40</c:v>
                </c:pt>
                <c:pt idx="11">
                  <c:v>62</c:v>
                </c:pt>
                <c:pt idx="12">
                  <c:v>86</c:v>
                </c:pt>
                <c:pt idx="13">
                  <c:v>40</c:v>
                </c:pt>
                <c:pt idx="14">
                  <c:v>46</c:v>
                </c:pt>
                <c:pt idx="15">
                  <c:v>21</c:v>
                </c:pt>
                <c:pt idx="16">
                  <c:v>27</c:v>
                </c:pt>
                <c:pt idx="17">
                  <c:v>32</c:v>
                </c:pt>
                <c:pt idx="18">
                  <c:v>35</c:v>
                </c:pt>
                <c:pt idx="19">
                  <c:v>23</c:v>
                </c:pt>
                <c:pt idx="20">
                  <c:v>49</c:v>
                </c:pt>
                <c:pt idx="21">
                  <c:v>44</c:v>
                </c:pt>
                <c:pt idx="22">
                  <c:v>10</c:v>
                </c:pt>
              </c:numCache>
            </c:numRef>
          </c:val>
        </c:ser>
        <c:ser>
          <c:idx val="1"/>
          <c:order val="1"/>
          <c:tx>
            <c:strRef>
              <c:f>'Welpenübersicht 1986-2009'!$B$121</c:f>
              <c:strCache>
                <c:ptCount val="1"/>
                <c:pt idx="0">
                  <c:v>Kap Karthago</c:v>
                </c:pt>
              </c:strCache>
            </c:strRef>
          </c:tx>
          <c:invertIfNegative val="0"/>
          <c:val>
            <c:numRef>
              <c:f>'Welpenübersicht 1986-2009'!$D$121:$V$121</c:f>
              <c:numCache>
                <c:formatCode>General</c:formatCode>
                <c:ptCount val="19"/>
                <c:pt idx="14">
                  <c:v>20</c:v>
                </c:pt>
                <c:pt idx="15">
                  <c:v>10</c:v>
                </c:pt>
                <c:pt idx="16">
                  <c:v>10</c:v>
                </c:pt>
                <c:pt idx="17">
                  <c:v>11</c:v>
                </c:pt>
                <c:pt idx="18">
                  <c:v>7</c:v>
                </c:pt>
              </c:numCache>
            </c:numRef>
          </c:val>
        </c:ser>
        <c:dLbls>
          <c:showLegendKey val="0"/>
          <c:showVal val="0"/>
          <c:showCatName val="0"/>
          <c:showSerName val="0"/>
          <c:showPercent val="0"/>
          <c:showBubbleSize val="0"/>
        </c:dLbls>
        <c:gapWidth val="150"/>
        <c:overlap val="100"/>
        <c:axId val="269435680"/>
        <c:axId val="269433720"/>
      </c:barChart>
      <c:catAx>
        <c:axId val="269435680"/>
        <c:scaling>
          <c:orientation val="minMax"/>
        </c:scaling>
        <c:delete val="0"/>
        <c:axPos val="b"/>
        <c:numFmt formatCode="General" sourceLinked="0"/>
        <c:majorTickMark val="none"/>
        <c:minorTickMark val="none"/>
        <c:tickLblPos val="nextTo"/>
        <c:crossAx val="269433720"/>
        <c:crosses val="autoZero"/>
        <c:auto val="1"/>
        <c:lblAlgn val="ctr"/>
        <c:lblOffset val="100"/>
        <c:noMultiLvlLbl val="0"/>
      </c:catAx>
      <c:valAx>
        <c:axId val="269433720"/>
        <c:scaling>
          <c:orientation val="minMax"/>
        </c:scaling>
        <c:delete val="0"/>
        <c:axPos val="l"/>
        <c:majorGridlines/>
        <c:numFmt formatCode="General" sourceLinked="1"/>
        <c:majorTickMark val="none"/>
        <c:minorTickMark val="none"/>
        <c:tickLblPos val="nextTo"/>
        <c:spPr>
          <a:ln w="9525">
            <a:noFill/>
          </a:ln>
        </c:spPr>
        <c:crossAx val="269435680"/>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Wildsteiger + Wildsteiger Landhaus</a:t>
            </a:r>
          </a:p>
        </c:rich>
      </c:tx>
      <c:overlay val="0"/>
    </c:title>
    <c:autoTitleDeleted val="0"/>
    <c:plotArea>
      <c:layout/>
      <c:barChart>
        <c:barDir val="col"/>
        <c:grouping val="stacked"/>
        <c:varyColors val="0"/>
        <c:ser>
          <c:idx val="0"/>
          <c:order val="0"/>
          <c:tx>
            <c:strRef>
              <c:f>'Welpenübersicht 1986-2009'!$B$23</c:f>
              <c:strCache>
                <c:ptCount val="1"/>
                <c:pt idx="0">
                  <c:v>Wildsteiger Land *</c:v>
                </c:pt>
              </c:strCache>
            </c:strRef>
          </c:tx>
          <c:invertIfNegative val="0"/>
          <c:cat>
            <c:strRef>
              <c:f>'Welpenübersicht 1986-2009'!$D$2:$AA$2</c:f>
              <c:strCache>
                <c:ptCount val="24"/>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strCache>
            </c:strRef>
          </c:cat>
          <c:val>
            <c:numRef>
              <c:f>'Welpenübersicht 1986-2009'!$D$23:$Z$23</c:f>
              <c:numCache>
                <c:formatCode>General</c:formatCode>
                <c:ptCount val="23"/>
                <c:pt idx="0">
                  <c:v>72</c:v>
                </c:pt>
                <c:pt idx="1">
                  <c:v>53</c:v>
                </c:pt>
                <c:pt idx="2">
                  <c:v>41</c:v>
                </c:pt>
                <c:pt idx="3">
                  <c:v>33</c:v>
                </c:pt>
                <c:pt idx="4">
                  <c:v>55</c:v>
                </c:pt>
                <c:pt idx="5">
                  <c:v>63</c:v>
                </c:pt>
                <c:pt idx="6">
                  <c:v>51</c:v>
                </c:pt>
                <c:pt idx="7">
                  <c:v>72</c:v>
                </c:pt>
                <c:pt idx="8">
                  <c:v>78</c:v>
                </c:pt>
                <c:pt idx="9">
                  <c:v>86</c:v>
                </c:pt>
                <c:pt idx="10">
                  <c:v>75</c:v>
                </c:pt>
                <c:pt idx="11">
                  <c:v>58</c:v>
                </c:pt>
                <c:pt idx="12">
                  <c:v>60</c:v>
                </c:pt>
                <c:pt idx="13">
                  <c:v>42</c:v>
                </c:pt>
                <c:pt idx="14">
                  <c:v>57</c:v>
                </c:pt>
                <c:pt idx="15">
                  <c:v>41</c:v>
                </c:pt>
                <c:pt idx="16">
                  <c:v>25</c:v>
                </c:pt>
                <c:pt idx="17">
                  <c:v>23</c:v>
                </c:pt>
                <c:pt idx="18">
                  <c:v>20</c:v>
                </c:pt>
                <c:pt idx="19">
                  <c:v>16</c:v>
                </c:pt>
                <c:pt idx="20">
                  <c:v>11</c:v>
                </c:pt>
                <c:pt idx="21">
                  <c:v>7</c:v>
                </c:pt>
                <c:pt idx="22">
                  <c:v>5</c:v>
                </c:pt>
              </c:numCache>
            </c:numRef>
          </c:val>
        </c:ser>
        <c:ser>
          <c:idx val="1"/>
          <c:order val="1"/>
          <c:tx>
            <c:strRef>
              <c:f>'Welpenübersicht 1986-2009'!$B$122</c:f>
              <c:strCache>
                <c:ptCount val="1"/>
                <c:pt idx="0">
                  <c:v>Wildsteiger Landhaus</c:v>
                </c:pt>
              </c:strCache>
            </c:strRef>
          </c:tx>
          <c:invertIfNegative val="0"/>
          <c:cat>
            <c:strRef>
              <c:f>'Welpenübersicht 1986-2009'!$D$2:$AA$2</c:f>
              <c:strCache>
                <c:ptCount val="24"/>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strCache>
            </c:strRef>
          </c:cat>
          <c:val>
            <c:numRef>
              <c:f>'Welpenübersicht 1986-2009'!$D$122:$Y$122</c:f>
              <c:numCache>
                <c:formatCode>General</c:formatCode>
                <c:ptCount val="22"/>
                <c:pt idx="14">
                  <c:v>12</c:v>
                </c:pt>
                <c:pt idx="16">
                  <c:v>6</c:v>
                </c:pt>
                <c:pt idx="18">
                  <c:v>8</c:v>
                </c:pt>
                <c:pt idx="20">
                  <c:v>9</c:v>
                </c:pt>
                <c:pt idx="21">
                  <c:v>14</c:v>
                </c:pt>
              </c:numCache>
            </c:numRef>
          </c:val>
        </c:ser>
        <c:dLbls>
          <c:showLegendKey val="0"/>
          <c:showVal val="0"/>
          <c:showCatName val="0"/>
          <c:showSerName val="0"/>
          <c:showPercent val="0"/>
          <c:showBubbleSize val="0"/>
        </c:dLbls>
        <c:gapWidth val="150"/>
        <c:overlap val="100"/>
        <c:axId val="322295992"/>
        <c:axId val="322292072"/>
      </c:barChart>
      <c:catAx>
        <c:axId val="322295992"/>
        <c:scaling>
          <c:orientation val="minMax"/>
        </c:scaling>
        <c:delete val="0"/>
        <c:axPos val="b"/>
        <c:numFmt formatCode="General" sourceLinked="0"/>
        <c:majorTickMark val="none"/>
        <c:minorTickMark val="none"/>
        <c:tickLblPos val="nextTo"/>
        <c:crossAx val="322292072"/>
        <c:crosses val="autoZero"/>
        <c:auto val="1"/>
        <c:lblAlgn val="ctr"/>
        <c:lblOffset val="100"/>
        <c:noMultiLvlLbl val="0"/>
      </c:catAx>
      <c:valAx>
        <c:axId val="322292072"/>
        <c:scaling>
          <c:orientation val="minMax"/>
        </c:scaling>
        <c:delete val="0"/>
        <c:axPos val="l"/>
        <c:majorGridlines/>
        <c:numFmt formatCode="General" sourceLinked="1"/>
        <c:majorTickMark val="none"/>
        <c:minorTickMark val="none"/>
        <c:tickLblPos val="nextTo"/>
        <c:spPr>
          <a:ln w="9525">
            <a:noFill/>
          </a:ln>
        </c:spPr>
        <c:crossAx val="322295992"/>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Wattenscheid</a:t>
            </a:r>
          </a:p>
        </c:rich>
      </c:tx>
      <c:overlay val="0"/>
    </c:title>
    <c:autoTitleDeleted val="0"/>
    <c:plotArea>
      <c:layout/>
      <c:barChart>
        <c:barDir val="col"/>
        <c:grouping val="stacked"/>
        <c:varyColors val="0"/>
        <c:ser>
          <c:idx val="0"/>
          <c:order val="0"/>
          <c:tx>
            <c:strRef>
              <c:f>'Welpenübersicht 1986-2009'!$B$27</c:f>
              <c:strCache>
                <c:ptCount val="1"/>
                <c:pt idx="0">
                  <c:v>Wattenscheid</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1986-2009'!$D$27:$Z$27</c:f>
              <c:numCache>
                <c:formatCode>General</c:formatCode>
                <c:ptCount val="23"/>
                <c:pt idx="0">
                  <c:v>48</c:v>
                </c:pt>
                <c:pt idx="1">
                  <c:v>39</c:v>
                </c:pt>
                <c:pt idx="2">
                  <c:v>34</c:v>
                </c:pt>
                <c:pt idx="3">
                  <c:v>56</c:v>
                </c:pt>
                <c:pt idx="4">
                  <c:v>49</c:v>
                </c:pt>
                <c:pt idx="5">
                  <c:v>62</c:v>
                </c:pt>
                <c:pt idx="6">
                  <c:v>47</c:v>
                </c:pt>
                <c:pt idx="7">
                  <c:v>34</c:v>
                </c:pt>
                <c:pt idx="8">
                  <c:v>42</c:v>
                </c:pt>
                <c:pt idx="9">
                  <c:v>95</c:v>
                </c:pt>
                <c:pt idx="10">
                  <c:v>42</c:v>
                </c:pt>
                <c:pt idx="11">
                  <c:v>28</c:v>
                </c:pt>
                <c:pt idx="12">
                  <c:v>53</c:v>
                </c:pt>
                <c:pt idx="13">
                  <c:v>32</c:v>
                </c:pt>
                <c:pt idx="14">
                  <c:v>33</c:v>
                </c:pt>
                <c:pt idx="15">
                  <c:v>35</c:v>
                </c:pt>
                <c:pt idx="16">
                  <c:v>17</c:v>
                </c:pt>
                <c:pt idx="17">
                  <c:v>18</c:v>
                </c:pt>
                <c:pt idx="18">
                  <c:v>31</c:v>
                </c:pt>
                <c:pt idx="19">
                  <c:v>59</c:v>
                </c:pt>
                <c:pt idx="20">
                  <c:v>33</c:v>
                </c:pt>
                <c:pt idx="21">
                  <c:v>41</c:v>
                </c:pt>
                <c:pt idx="22">
                  <c:v>38</c:v>
                </c:pt>
              </c:numCache>
            </c:numRef>
          </c:val>
        </c:ser>
        <c:dLbls>
          <c:showLegendKey val="0"/>
          <c:showVal val="0"/>
          <c:showCatName val="0"/>
          <c:showSerName val="0"/>
          <c:showPercent val="0"/>
          <c:showBubbleSize val="0"/>
        </c:dLbls>
        <c:gapWidth val="150"/>
        <c:overlap val="100"/>
        <c:axId val="322295208"/>
        <c:axId val="322295600"/>
      </c:barChart>
      <c:catAx>
        <c:axId val="322295208"/>
        <c:scaling>
          <c:orientation val="minMax"/>
        </c:scaling>
        <c:delete val="0"/>
        <c:axPos val="b"/>
        <c:numFmt formatCode="General" sourceLinked="0"/>
        <c:majorTickMark val="none"/>
        <c:minorTickMark val="none"/>
        <c:tickLblPos val="nextTo"/>
        <c:crossAx val="322295600"/>
        <c:crosses val="autoZero"/>
        <c:auto val="1"/>
        <c:lblAlgn val="ctr"/>
        <c:lblOffset val="100"/>
        <c:noMultiLvlLbl val="0"/>
      </c:catAx>
      <c:valAx>
        <c:axId val="322295600"/>
        <c:scaling>
          <c:orientation val="minMax"/>
        </c:scaling>
        <c:delete val="0"/>
        <c:axPos val="l"/>
        <c:majorGridlines/>
        <c:numFmt formatCode="General" sourceLinked="1"/>
        <c:majorTickMark val="none"/>
        <c:minorTickMark val="none"/>
        <c:tickLblPos val="nextTo"/>
        <c:spPr>
          <a:ln w="9525">
            <a:noFill/>
          </a:ln>
        </c:spPr>
        <c:crossAx val="322295208"/>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Zellwaldrand + Team Zellwaldrand</a:t>
            </a:r>
          </a:p>
        </c:rich>
      </c:tx>
      <c:overlay val="0"/>
    </c:title>
    <c:autoTitleDeleted val="0"/>
    <c:plotArea>
      <c:layout/>
      <c:barChart>
        <c:barDir val="col"/>
        <c:grouping val="stacked"/>
        <c:varyColors val="0"/>
        <c:ser>
          <c:idx val="0"/>
          <c:order val="0"/>
          <c:tx>
            <c:strRef>
              <c:f>'Welpenübersicht 1986-2009'!$B$37</c:f>
              <c:strCache>
                <c:ptCount val="1"/>
                <c:pt idx="0">
                  <c:v>Zellwaldrand *</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1986-2009'!$D$37:$Z$37</c:f>
              <c:numCache>
                <c:formatCode>General</c:formatCode>
                <c:ptCount val="23"/>
                <c:pt idx="0">
                  <c:v>1</c:v>
                </c:pt>
                <c:pt idx="1">
                  <c:v>2</c:v>
                </c:pt>
                <c:pt idx="2">
                  <c:v>4</c:v>
                </c:pt>
                <c:pt idx="3">
                  <c:v>2</c:v>
                </c:pt>
                <c:pt idx="4">
                  <c:v>6</c:v>
                </c:pt>
                <c:pt idx="5">
                  <c:v>7</c:v>
                </c:pt>
                <c:pt idx="6">
                  <c:v>28</c:v>
                </c:pt>
                <c:pt idx="7">
                  <c:v>37</c:v>
                </c:pt>
                <c:pt idx="8">
                  <c:v>67</c:v>
                </c:pt>
                <c:pt idx="9">
                  <c:v>40</c:v>
                </c:pt>
                <c:pt idx="10">
                  <c:v>68</c:v>
                </c:pt>
                <c:pt idx="11">
                  <c:v>60</c:v>
                </c:pt>
                <c:pt idx="12">
                  <c:v>42</c:v>
                </c:pt>
                <c:pt idx="13">
                  <c:v>66</c:v>
                </c:pt>
                <c:pt idx="14">
                  <c:v>48</c:v>
                </c:pt>
                <c:pt idx="15">
                  <c:v>54</c:v>
                </c:pt>
                <c:pt idx="16">
                  <c:v>59</c:v>
                </c:pt>
                <c:pt idx="17">
                  <c:v>40</c:v>
                </c:pt>
                <c:pt idx="18">
                  <c:v>43</c:v>
                </c:pt>
                <c:pt idx="19">
                  <c:v>52</c:v>
                </c:pt>
                <c:pt idx="20">
                  <c:v>53</c:v>
                </c:pt>
                <c:pt idx="21">
                  <c:v>46</c:v>
                </c:pt>
                <c:pt idx="22">
                  <c:v>55</c:v>
                </c:pt>
              </c:numCache>
            </c:numRef>
          </c:val>
        </c:ser>
        <c:ser>
          <c:idx val="1"/>
          <c:order val="1"/>
          <c:tx>
            <c:strRef>
              <c:f>'Welpenübersicht 1986-2009'!$B$112</c:f>
              <c:strCache>
                <c:ptCount val="1"/>
                <c:pt idx="0">
                  <c:v>Team Zellwaldrand</c:v>
                </c:pt>
              </c:strCache>
            </c:strRef>
          </c:tx>
          <c:invertIfNegative val="0"/>
          <c:val>
            <c:numRef>
              <c:f>'Welpenübersicht 1986-2009'!$D$112:$Z$112</c:f>
              <c:numCache>
                <c:formatCode>General</c:formatCode>
                <c:ptCount val="23"/>
                <c:pt idx="17">
                  <c:v>7</c:v>
                </c:pt>
                <c:pt idx="18">
                  <c:v>16</c:v>
                </c:pt>
                <c:pt idx="19">
                  <c:v>31</c:v>
                </c:pt>
                <c:pt idx="20">
                  <c:v>20</c:v>
                </c:pt>
                <c:pt idx="21">
                  <c:v>12</c:v>
                </c:pt>
                <c:pt idx="22">
                  <c:v>31</c:v>
                </c:pt>
              </c:numCache>
            </c:numRef>
          </c:val>
        </c:ser>
        <c:dLbls>
          <c:showLegendKey val="0"/>
          <c:showVal val="0"/>
          <c:showCatName val="0"/>
          <c:showSerName val="0"/>
          <c:showPercent val="0"/>
          <c:showBubbleSize val="0"/>
        </c:dLbls>
        <c:gapWidth val="150"/>
        <c:overlap val="100"/>
        <c:axId val="322290504"/>
        <c:axId val="322296776"/>
      </c:barChart>
      <c:catAx>
        <c:axId val="322290504"/>
        <c:scaling>
          <c:orientation val="minMax"/>
        </c:scaling>
        <c:delete val="0"/>
        <c:axPos val="b"/>
        <c:numFmt formatCode="General" sourceLinked="0"/>
        <c:majorTickMark val="none"/>
        <c:minorTickMark val="none"/>
        <c:tickLblPos val="nextTo"/>
        <c:crossAx val="322296776"/>
        <c:crosses val="autoZero"/>
        <c:auto val="1"/>
        <c:lblAlgn val="ctr"/>
        <c:lblOffset val="100"/>
        <c:noMultiLvlLbl val="0"/>
      </c:catAx>
      <c:valAx>
        <c:axId val="322296776"/>
        <c:scaling>
          <c:orientation val="minMax"/>
        </c:scaling>
        <c:delete val="0"/>
        <c:axPos val="l"/>
        <c:majorGridlines/>
        <c:numFmt formatCode="General" sourceLinked="1"/>
        <c:majorTickMark val="none"/>
        <c:minorTickMark val="none"/>
        <c:tickLblPos val="nextTo"/>
        <c:spPr>
          <a:ln w="9525">
            <a:noFill/>
          </a:ln>
        </c:spPr>
        <c:crossAx val="322290504"/>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Fichtenschlag + Ficht.-Zwinger + Ficht. USA</a:t>
            </a:r>
          </a:p>
        </c:rich>
      </c:tx>
      <c:overlay val="0"/>
    </c:title>
    <c:autoTitleDeleted val="0"/>
    <c:plotArea>
      <c:layout/>
      <c:barChart>
        <c:barDir val="col"/>
        <c:grouping val="stacked"/>
        <c:varyColors val="0"/>
        <c:ser>
          <c:idx val="0"/>
          <c:order val="0"/>
          <c:tx>
            <c:strRef>
              <c:f>'Welpenübersicht 1986-2009'!$B$42</c:f>
              <c:strCache>
                <c:ptCount val="1"/>
                <c:pt idx="0">
                  <c:v>Fichtenschlag * *</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1986-2009'!$D$42:$Z$42</c:f>
              <c:numCache>
                <c:formatCode>General</c:formatCode>
                <c:ptCount val="23"/>
                <c:pt idx="0">
                  <c:v>27</c:v>
                </c:pt>
                <c:pt idx="1">
                  <c:v>20</c:v>
                </c:pt>
                <c:pt idx="2">
                  <c:v>11</c:v>
                </c:pt>
                <c:pt idx="3">
                  <c:v>21</c:v>
                </c:pt>
                <c:pt idx="4">
                  <c:v>24</c:v>
                </c:pt>
                <c:pt idx="5">
                  <c:v>13</c:v>
                </c:pt>
                <c:pt idx="6">
                  <c:v>28</c:v>
                </c:pt>
                <c:pt idx="7">
                  <c:v>25</c:v>
                </c:pt>
                <c:pt idx="8">
                  <c:v>19</c:v>
                </c:pt>
                <c:pt idx="9">
                  <c:v>25</c:v>
                </c:pt>
                <c:pt idx="10">
                  <c:v>51</c:v>
                </c:pt>
                <c:pt idx="11">
                  <c:v>41</c:v>
                </c:pt>
                <c:pt idx="12">
                  <c:v>42</c:v>
                </c:pt>
                <c:pt idx="13">
                  <c:v>49</c:v>
                </c:pt>
                <c:pt idx="14">
                  <c:v>49</c:v>
                </c:pt>
                <c:pt idx="15">
                  <c:v>25</c:v>
                </c:pt>
                <c:pt idx="16">
                  <c:v>59</c:v>
                </c:pt>
                <c:pt idx="17">
                  <c:v>67</c:v>
                </c:pt>
                <c:pt idx="18">
                  <c:v>67</c:v>
                </c:pt>
                <c:pt idx="19">
                  <c:v>48</c:v>
                </c:pt>
                <c:pt idx="20">
                  <c:v>44</c:v>
                </c:pt>
                <c:pt idx="21">
                  <c:v>54</c:v>
                </c:pt>
                <c:pt idx="22">
                  <c:v>33</c:v>
                </c:pt>
              </c:numCache>
            </c:numRef>
          </c:val>
        </c:ser>
        <c:ser>
          <c:idx val="1"/>
          <c:order val="1"/>
          <c:tx>
            <c:strRef>
              <c:f>'Welpenübersicht 1986-2009'!$B$116</c:f>
              <c:strCache>
                <c:ptCount val="1"/>
                <c:pt idx="0">
                  <c:v>Fichtenschlag-Zwinger</c:v>
                </c:pt>
              </c:strCache>
            </c:strRef>
          </c:tx>
          <c:invertIfNegative val="0"/>
          <c:val>
            <c:numRef>
              <c:f>'Welpenübersicht 1986-2009'!$D$116:$Z$116</c:f>
              <c:numCache>
                <c:formatCode>General</c:formatCode>
                <c:ptCount val="23"/>
                <c:pt idx="16">
                  <c:v>3</c:v>
                </c:pt>
                <c:pt idx="17">
                  <c:v>18</c:v>
                </c:pt>
                <c:pt idx="18">
                  <c:v>14</c:v>
                </c:pt>
                <c:pt idx="19">
                  <c:v>14</c:v>
                </c:pt>
                <c:pt idx="21">
                  <c:v>17</c:v>
                </c:pt>
                <c:pt idx="22">
                  <c:v>29</c:v>
                </c:pt>
              </c:numCache>
            </c:numRef>
          </c:val>
        </c:ser>
        <c:ser>
          <c:idx val="2"/>
          <c:order val="2"/>
          <c:tx>
            <c:strRef>
              <c:f>'Welpenübersicht 1986-2009'!$B$119</c:f>
              <c:strCache>
                <c:ptCount val="1"/>
                <c:pt idx="0">
                  <c:v>Fichtenschlag USA</c:v>
                </c:pt>
              </c:strCache>
            </c:strRef>
          </c:tx>
          <c:invertIfNegative val="0"/>
          <c:val>
            <c:numRef>
              <c:f>'Welpenübersicht 1986-2009'!$D$119:$Z$119</c:f>
              <c:numCache>
                <c:formatCode>General</c:formatCode>
                <c:ptCount val="23"/>
                <c:pt idx="20">
                  <c:v>4</c:v>
                </c:pt>
                <c:pt idx="21">
                  <c:v>21</c:v>
                </c:pt>
              </c:numCache>
            </c:numRef>
          </c:val>
        </c:ser>
        <c:dLbls>
          <c:showLegendKey val="0"/>
          <c:showVal val="0"/>
          <c:showCatName val="0"/>
          <c:showSerName val="0"/>
          <c:showPercent val="0"/>
          <c:showBubbleSize val="0"/>
        </c:dLbls>
        <c:gapWidth val="150"/>
        <c:overlap val="100"/>
        <c:axId val="322294816"/>
        <c:axId val="322290896"/>
      </c:barChart>
      <c:catAx>
        <c:axId val="322294816"/>
        <c:scaling>
          <c:orientation val="minMax"/>
        </c:scaling>
        <c:delete val="0"/>
        <c:axPos val="b"/>
        <c:numFmt formatCode="General" sourceLinked="0"/>
        <c:majorTickMark val="none"/>
        <c:minorTickMark val="none"/>
        <c:tickLblPos val="nextTo"/>
        <c:crossAx val="322290896"/>
        <c:crosses val="autoZero"/>
        <c:auto val="1"/>
        <c:lblAlgn val="ctr"/>
        <c:lblOffset val="100"/>
        <c:noMultiLvlLbl val="0"/>
      </c:catAx>
      <c:valAx>
        <c:axId val="322290896"/>
        <c:scaling>
          <c:orientation val="minMax"/>
        </c:scaling>
        <c:delete val="0"/>
        <c:axPos val="l"/>
        <c:majorGridlines/>
        <c:numFmt formatCode="General" sourceLinked="1"/>
        <c:majorTickMark val="none"/>
        <c:minorTickMark val="none"/>
        <c:tickLblPos val="nextTo"/>
        <c:spPr>
          <a:ln w="9525">
            <a:noFill/>
          </a:ln>
        </c:spPr>
        <c:crossAx val="322294816"/>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Holzheimer Linde</a:t>
            </a:r>
          </a:p>
        </c:rich>
      </c:tx>
      <c:overlay val="0"/>
    </c:title>
    <c:autoTitleDeleted val="0"/>
    <c:plotArea>
      <c:layout/>
      <c:barChart>
        <c:barDir val="col"/>
        <c:grouping val="stacked"/>
        <c:varyColors val="0"/>
        <c:ser>
          <c:idx val="0"/>
          <c:order val="0"/>
          <c:tx>
            <c:strRef>
              <c:f>'Welpenübersicht 1986-2009'!$B$28</c:f>
              <c:strCache>
                <c:ptCount val="1"/>
                <c:pt idx="0">
                  <c:v>Holzheimer Linde</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1986-2009'!$D$28:$Z$28</c:f>
              <c:numCache>
                <c:formatCode>General</c:formatCode>
                <c:ptCount val="23"/>
                <c:pt idx="0">
                  <c:v>24</c:v>
                </c:pt>
                <c:pt idx="1">
                  <c:v>81</c:v>
                </c:pt>
                <c:pt idx="2">
                  <c:v>55</c:v>
                </c:pt>
                <c:pt idx="3">
                  <c:v>43</c:v>
                </c:pt>
                <c:pt idx="4">
                  <c:v>79</c:v>
                </c:pt>
                <c:pt idx="5">
                  <c:v>46</c:v>
                </c:pt>
                <c:pt idx="6">
                  <c:v>53</c:v>
                </c:pt>
                <c:pt idx="7">
                  <c:v>59</c:v>
                </c:pt>
                <c:pt idx="8">
                  <c:v>87</c:v>
                </c:pt>
                <c:pt idx="9">
                  <c:v>67</c:v>
                </c:pt>
                <c:pt idx="10">
                  <c:v>67</c:v>
                </c:pt>
                <c:pt idx="11">
                  <c:v>47</c:v>
                </c:pt>
                <c:pt idx="12">
                  <c:v>40</c:v>
                </c:pt>
                <c:pt idx="13">
                  <c:v>26</c:v>
                </c:pt>
                <c:pt idx="14">
                  <c:v>32</c:v>
                </c:pt>
                <c:pt idx="15">
                  <c:v>21</c:v>
                </c:pt>
                <c:pt idx="16">
                  <c:v>40</c:v>
                </c:pt>
                <c:pt idx="17">
                  <c:v>27</c:v>
                </c:pt>
                <c:pt idx="18">
                  <c:v>8</c:v>
                </c:pt>
                <c:pt idx="19">
                  <c:v>20</c:v>
                </c:pt>
                <c:pt idx="20">
                  <c:v>11</c:v>
                </c:pt>
                <c:pt idx="21">
                  <c:v>15</c:v>
                </c:pt>
                <c:pt idx="22">
                  <c:v>13</c:v>
                </c:pt>
              </c:numCache>
            </c:numRef>
          </c:val>
        </c:ser>
        <c:dLbls>
          <c:showLegendKey val="0"/>
          <c:showVal val="0"/>
          <c:showCatName val="0"/>
          <c:showSerName val="0"/>
          <c:showPercent val="0"/>
          <c:showBubbleSize val="0"/>
        </c:dLbls>
        <c:gapWidth val="150"/>
        <c:overlap val="100"/>
        <c:axId val="322291288"/>
        <c:axId val="322296384"/>
      </c:barChart>
      <c:catAx>
        <c:axId val="322291288"/>
        <c:scaling>
          <c:orientation val="minMax"/>
        </c:scaling>
        <c:delete val="0"/>
        <c:axPos val="b"/>
        <c:numFmt formatCode="General" sourceLinked="0"/>
        <c:majorTickMark val="none"/>
        <c:minorTickMark val="none"/>
        <c:tickLblPos val="nextTo"/>
        <c:crossAx val="322296384"/>
        <c:crosses val="autoZero"/>
        <c:auto val="1"/>
        <c:lblAlgn val="ctr"/>
        <c:lblOffset val="100"/>
        <c:noMultiLvlLbl val="0"/>
      </c:catAx>
      <c:valAx>
        <c:axId val="322296384"/>
        <c:scaling>
          <c:orientation val="minMax"/>
        </c:scaling>
        <c:delete val="0"/>
        <c:axPos val="l"/>
        <c:majorGridlines/>
        <c:numFmt formatCode="General" sourceLinked="1"/>
        <c:majorTickMark val="none"/>
        <c:minorTickMark val="none"/>
        <c:tickLblPos val="nextTo"/>
        <c:spPr>
          <a:ln w="9525">
            <a:noFill/>
          </a:ln>
        </c:spPr>
        <c:crossAx val="322291288"/>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hohen Erle</a:t>
            </a:r>
          </a:p>
        </c:rich>
      </c:tx>
      <c:overlay val="0"/>
    </c:title>
    <c:autoTitleDeleted val="0"/>
    <c:plotArea>
      <c:layout/>
      <c:barChart>
        <c:barDir val="col"/>
        <c:grouping val="stacked"/>
        <c:varyColors val="0"/>
        <c:ser>
          <c:idx val="0"/>
          <c:order val="0"/>
          <c:tx>
            <c:strRef>
              <c:f>'Welpenübersicht 1986-2009'!$B$20</c:f>
              <c:strCache>
                <c:ptCount val="1"/>
                <c:pt idx="0">
                  <c:v>hohen Erle</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1986-2009'!$D$20:$Z$20</c:f>
              <c:numCache>
                <c:formatCode>General</c:formatCode>
                <c:ptCount val="23"/>
                <c:pt idx="0">
                  <c:v>26</c:v>
                </c:pt>
                <c:pt idx="1">
                  <c:v>31</c:v>
                </c:pt>
                <c:pt idx="2">
                  <c:v>45</c:v>
                </c:pt>
                <c:pt idx="3">
                  <c:v>36</c:v>
                </c:pt>
                <c:pt idx="4">
                  <c:v>40</c:v>
                </c:pt>
                <c:pt idx="5">
                  <c:v>55</c:v>
                </c:pt>
                <c:pt idx="6">
                  <c:v>113</c:v>
                </c:pt>
                <c:pt idx="7">
                  <c:v>100</c:v>
                </c:pt>
                <c:pt idx="8">
                  <c:v>103</c:v>
                </c:pt>
                <c:pt idx="9">
                  <c:v>73</c:v>
                </c:pt>
                <c:pt idx="10">
                  <c:v>32</c:v>
                </c:pt>
                <c:pt idx="11">
                  <c:v>99</c:v>
                </c:pt>
                <c:pt idx="12">
                  <c:v>42</c:v>
                </c:pt>
                <c:pt idx="13">
                  <c:v>41</c:v>
                </c:pt>
                <c:pt idx="14">
                  <c:v>47</c:v>
                </c:pt>
                <c:pt idx="15">
                  <c:v>17</c:v>
                </c:pt>
                <c:pt idx="16">
                  <c:v>29</c:v>
                </c:pt>
                <c:pt idx="17">
                  <c:v>25</c:v>
                </c:pt>
                <c:pt idx="18">
                  <c:v>36</c:v>
                </c:pt>
                <c:pt idx="19">
                  <c:v>34</c:v>
                </c:pt>
                <c:pt idx="20">
                  <c:v>30</c:v>
                </c:pt>
                <c:pt idx="21">
                  <c:v>28</c:v>
                </c:pt>
                <c:pt idx="22">
                  <c:v>12</c:v>
                </c:pt>
              </c:numCache>
            </c:numRef>
          </c:val>
        </c:ser>
        <c:dLbls>
          <c:showLegendKey val="0"/>
          <c:showVal val="0"/>
          <c:showCatName val="0"/>
          <c:showSerName val="0"/>
          <c:showPercent val="0"/>
          <c:showBubbleSize val="0"/>
        </c:dLbls>
        <c:gapWidth val="150"/>
        <c:overlap val="100"/>
        <c:axId val="271912088"/>
        <c:axId val="271911696"/>
      </c:barChart>
      <c:catAx>
        <c:axId val="271912088"/>
        <c:scaling>
          <c:orientation val="minMax"/>
        </c:scaling>
        <c:delete val="0"/>
        <c:axPos val="b"/>
        <c:numFmt formatCode="General" sourceLinked="0"/>
        <c:majorTickMark val="none"/>
        <c:minorTickMark val="none"/>
        <c:tickLblPos val="nextTo"/>
        <c:crossAx val="271911696"/>
        <c:crosses val="autoZero"/>
        <c:auto val="1"/>
        <c:lblAlgn val="ctr"/>
        <c:lblOffset val="100"/>
        <c:noMultiLvlLbl val="0"/>
      </c:catAx>
      <c:valAx>
        <c:axId val="271911696"/>
        <c:scaling>
          <c:orientation val="minMax"/>
        </c:scaling>
        <c:delete val="0"/>
        <c:axPos val="l"/>
        <c:majorGridlines/>
        <c:numFmt formatCode="General" sourceLinked="1"/>
        <c:majorTickMark val="none"/>
        <c:minorTickMark val="none"/>
        <c:tickLblPos val="nextTo"/>
        <c:spPr>
          <a:ln w="9525">
            <a:noFill/>
          </a:ln>
        </c:spPr>
        <c:crossAx val="271912088"/>
        <c:crosses val="autoZero"/>
        <c:crossBetween val="between"/>
      </c:valAx>
    </c:plotArea>
    <c:legend>
      <c:legendPos val="b"/>
      <c:overlay val="0"/>
    </c:legend>
    <c:plotVisOnly val="1"/>
    <c:dispBlanksAs val="gap"/>
    <c:showDLblsOverMax val="0"/>
  </c:chart>
  <c:printSettings>
    <c:headerFooter/>
    <c:pageMargins b="0.7500000000000141" l="0.70000000000000062" r="0.70000000000000062" t="0.750000000000014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Roten Matter</a:t>
            </a:r>
          </a:p>
        </c:rich>
      </c:tx>
      <c:overlay val="0"/>
    </c:title>
    <c:autoTitleDeleted val="0"/>
    <c:plotArea>
      <c:layout/>
      <c:barChart>
        <c:barDir val="col"/>
        <c:grouping val="stacked"/>
        <c:varyColors val="0"/>
        <c:ser>
          <c:idx val="0"/>
          <c:order val="0"/>
          <c:tx>
            <c:strRef>
              <c:f>'Welpenübersicht 1986-2009'!$B$29</c:f>
              <c:strCache>
                <c:ptCount val="1"/>
                <c:pt idx="0">
                  <c:v>Roten Matter</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1986-2009'!$D$29:$Z$29</c:f>
              <c:numCache>
                <c:formatCode>General</c:formatCode>
                <c:ptCount val="23"/>
                <c:pt idx="0">
                  <c:v>12</c:v>
                </c:pt>
                <c:pt idx="1">
                  <c:v>21</c:v>
                </c:pt>
                <c:pt idx="2">
                  <c:v>11</c:v>
                </c:pt>
                <c:pt idx="3">
                  <c:v>27</c:v>
                </c:pt>
                <c:pt idx="4">
                  <c:v>38</c:v>
                </c:pt>
                <c:pt idx="5">
                  <c:v>33</c:v>
                </c:pt>
                <c:pt idx="6">
                  <c:v>62</c:v>
                </c:pt>
                <c:pt idx="7">
                  <c:v>126</c:v>
                </c:pt>
                <c:pt idx="8">
                  <c:v>110</c:v>
                </c:pt>
                <c:pt idx="9">
                  <c:v>122</c:v>
                </c:pt>
                <c:pt idx="10">
                  <c:v>80</c:v>
                </c:pt>
                <c:pt idx="11">
                  <c:v>85</c:v>
                </c:pt>
                <c:pt idx="12">
                  <c:v>61</c:v>
                </c:pt>
                <c:pt idx="13">
                  <c:v>18</c:v>
                </c:pt>
                <c:pt idx="14">
                  <c:v>35</c:v>
                </c:pt>
                <c:pt idx="15">
                  <c:v>9</c:v>
                </c:pt>
                <c:pt idx="16">
                  <c:v>4</c:v>
                </c:pt>
                <c:pt idx="17">
                  <c:v>10</c:v>
                </c:pt>
                <c:pt idx="18">
                  <c:v>19</c:v>
                </c:pt>
                <c:pt idx="19">
                  <c:v>11</c:v>
                </c:pt>
                <c:pt idx="20">
                  <c:v>9</c:v>
                </c:pt>
                <c:pt idx="21">
                  <c:v>11</c:v>
                </c:pt>
                <c:pt idx="22">
                  <c:v>5</c:v>
                </c:pt>
              </c:numCache>
            </c:numRef>
          </c:val>
        </c:ser>
        <c:dLbls>
          <c:showLegendKey val="0"/>
          <c:showVal val="0"/>
          <c:showCatName val="0"/>
          <c:showSerName val="0"/>
          <c:showPercent val="0"/>
          <c:showBubbleSize val="0"/>
        </c:dLbls>
        <c:gapWidth val="150"/>
        <c:overlap val="100"/>
        <c:axId val="322293640"/>
        <c:axId val="322289720"/>
      </c:barChart>
      <c:catAx>
        <c:axId val="322293640"/>
        <c:scaling>
          <c:orientation val="minMax"/>
        </c:scaling>
        <c:delete val="0"/>
        <c:axPos val="b"/>
        <c:numFmt formatCode="General" sourceLinked="0"/>
        <c:majorTickMark val="none"/>
        <c:minorTickMark val="none"/>
        <c:tickLblPos val="nextTo"/>
        <c:crossAx val="322289720"/>
        <c:crosses val="autoZero"/>
        <c:auto val="1"/>
        <c:lblAlgn val="ctr"/>
        <c:lblOffset val="100"/>
        <c:noMultiLvlLbl val="0"/>
      </c:catAx>
      <c:valAx>
        <c:axId val="322289720"/>
        <c:scaling>
          <c:orientation val="minMax"/>
        </c:scaling>
        <c:delete val="0"/>
        <c:axPos val="l"/>
        <c:majorGridlines/>
        <c:numFmt formatCode="General" sourceLinked="1"/>
        <c:majorTickMark val="none"/>
        <c:minorTickMark val="none"/>
        <c:tickLblPos val="nextTo"/>
        <c:spPr>
          <a:ln w="9525">
            <a:noFill/>
          </a:ln>
        </c:spPr>
        <c:crossAx val="322293640"/>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Murrtal + Murrtal Zwinger</a:t>
            </a:r>
          </a:p>
        </c:rich>
      </c:tx>
      <c:overlay val="0"/>
    </c:title>
    <c:autoTitleDeleted val="0"/>
    <c:plotArea>
      <c:layout/>
      <c:barChart>
        <c:barDir val="col"/>
        <c:grouping val="stacked"/>
        <c:varyColors val="0"/>
        <c:ser>
          <c:idx val="0"/>
          <c:order val="0"/>
          <c:tx>
            <c:strRef>
              <c:f>'Welpenübersicht 1986-2009'!$B$35</c:f>
              <c:strCache>
                <c:ptCount val="1"/>
                <c:pt idx="0">
                  <c:v>Murrtal *</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1986-2009'!$D$35:$Z$35</c:f>
              <c:numCache>
                <c:formatCode>General</c:formatCode>
                <c:ptCount val="23"/>
                <c:pt idx="0">
                  <c:v>35</c:v>
                </c:pt>
                <c:pt idx="1">
                  <c:v>21</c:v>
                </c:pt>
                <c:pt idx="2">
                  <c:v>34</c:v>
                </c:pt>
                <c:pt idx="3">
                  <c:v>42</c:v>
                </c:pt>
                <c:pt idx="4">
                  <c:v>78</c:v>
                </c:pt>
                <c:pt idx="5">
                  <c:v>48</c:v>
                </c:pt>
                <c:pt idx="6">
                  <c:v>88</c:v>
                </c:pt>
                <c:pt idx="7">
                  <c:v>55</c:v>
                </c:pt>
                <c:pt idx="8">
                  <c:v>56</c:v>
                </c:pt>
                <c:pt idx="9">
                  <c:v>52</c:v>
                </c:pt>
                <c:pt idx="10">
                  <c:v>49</c:v>
                </c:pt>
                <c:pt idx="11">
                  <c:v>28</c:v>
                </c:pt>
                <c:pt idx="12">
                  <c:v>41</c:v>
                </c:pt>
                <c:pt idx="13">
                  <c:v>49</c:v>
                </c:pt>
                <c:pt idx="14">
                  <c:v>25</c:v>
                </c:pt>
                <c:pt idx="15">
                  <c:v>15</c:v>
                </c:pt>
                <c:pt idx="16">
                  <c:v>39</c:v>
                </c:pt>
                <c:pt idx="17">
                  <c:v>31</c:v>
                </c:pt>
                <c:pt idx="18">
                  <c:v>37</c:v>
                </c:pt>
                <c:pt idx="19">
                  <c:v>21</c:v>
                </c:pt>
                <c:pt idx="20">
                  <c:v>14</c:v>
                </c:pt>
                <c:pt idx="21">
                  <c:v>13</c:v>
                </c:pt>
                <c:pt idx="22">
                  <c:v>19</c:v>
                </c:pt>
              </c:numCache>
            </c:numRef>
          </c:val>
        </c:ser>
        <c:ser>
          <c:idx val="1"/>
          <c:order val="1"/>
          <c:tx>
            <c:strRef>
              <c:f>'Welpenübersicht 1986-2009'!$B$117</c:f>
              <c:strCache>
                <c:ptCount val="1"/>
                <c:pt idx="0">
                  <c:v>Murrtal Zwinger</c:v>
                </c:pt>
              </c:strCache>
            </c:strRef>
          </c:tx>
          <c:invertIfNegative val="0"/>
          <c:val>
            <c:numRef>
              <c:f>'Welpenübersicht 1986-2009'!$D$117:$Z$117</c:f>
              <c:numCache>
                <c:formatCode>General</c:formatCode>
                <c:ptCount val="23"/>
                <c:pt idx="19">
                  <c:v>6</c:v>
                </c:pt>
                <c:pt idx="20">
                  <c:v>24</c:v>
                </c:pt>
                <c:pt idx="21">
                  <c:v>14</c:v>
                </c:pt>
              </c:numCache>
            </c:numRef>
          </c:val>
        </c:ser>
        <c:dLbls>
          <c:showLegendKey val="0"/>
          <c:showVal val="0"/>
          <c:showCatName val="0"/>
          <c:showSerName val="0"/>
          <c:showPercent val="0"/>
          <c:showBubbleSize val="0"/>
        </c:dLbls>
        <c:gapWidth val="150"/>
        <c:overlap val="100"/>
        <c:axId val="322291680"/>
        <c:axId val="322651760"/>
      </c:barChart>
      <c:catAx>
        <c:axId val="322291680"/>
        <c:scaling>
          <c:orientation val="minMax"/>
        </c:scaling>
        <c:delete val="0"/>
        <c:axPos val="b"/>
        <c:numFmt formatCode="General" sourceLinked="0"/>
        <c:majorTickMark val="none"/>
        <c:minorTickMark val="none"/>
        <c:tickLblPos val="nextTo"/>
        <c:crossAx val="322651760"/>
        <c:crosses val="autoZero"/>
        <c:auto val="1"/>
        <c:lblAlgn val="ctr"/>
        <c:lblOffset val="100"/>
        <c:noMultiLvlLbl val="0"/>
      </c:catAx>
      <c:valAx>
        <c:axId val="322651760"/>
        <c:scaling>
          <c:orientation val="minMax"/>
        </c:scaling>
        <c:delete val="0"/>
        <c:axPos val="l"/>
        <c:majorGridlines/>
        <c:numFmt formatCode="General" sourceLinked="1"/>
        <c:majorTickMark val="none"/>
        <c:minorTickMark val="none"/>
        <c:tickLblPos val="nextTo"/>
        <c:spPr>
          <a:ln w="9525">
            <a:noFill/>
          </a:ln>
        </c:spPr>
        <c:crossAx val="322291680"/>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Lärchenhain</a:t>
            </a:r>
          </a:p>
        </c:rich>
      </c:tx>
      <c:overlay val="0"/>
    </c:title>
    <c:autoTitleDeleted val="0"/>
    <c:plotArea>
      <c:layout/>
      <c:barChart>
        <c:barDir val="col"/>
        <c:grouping val="stacked"/>
        <c:varyColors val="0"/>
        <c:ser>
          <c:idx val="0"/>
          <c:order val="0"/>
          <c:tx>
            <c:strRef>
              <c:f>'Welpenübersicht 1986-2009'!$B$40</c:f>
              <c:strCache>
                <c:ptCount val="1"/>
                <c:pt idx="0">
                  <c:v>Lärchenhain</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1986-2009'!$D$40:$Z$40</c:f>
              <c:numCache>
                <c:formatCode>General</c:formatCode>
                <c:ptCount val="23"/>
                <c:pt idx="0">
                  <c:v>25</c:v>
                </c:pt>
                <c:pt idx="1">
                  <c:v>36</c:v>
                </c:pt>
                <c:pt idx="2">
                  <c:v>24</c:v>
                </c:pt>
                <c:pt idx="3">
                  <c:v>36</c:v>
                </c:pt>
                <c:pt idx="4">
                  <c:v>31</c:v>
                </c:pt>
                <c:pt idx="5">
                  <c:v>29</c:v>
                </c:pt>
                <c:pt idx="6">
                  <c:v>28</c:v>
                </c:pt>
                <c:pt idx="7">
                  <c:v>27</c:v>
                </c:pt>
                <c:pt idx="8">
                  <c:v>40</c:v>
                </c:pt>
                <c:pt idx="9">
                  <c:v>42</c:v>
                </c:pt>
                <c:pt idx="10">
                  <c:v>50</c:v>
                </c:pt>
                <c:pt idx="11">
                  <c:v>56</c:v>
                </c:pt>
                <c:pt idx="12">
                  <c:v>82</c:v>
                </c:pt>
                <c:pt idx="13">
                  <c:v>61</c:v>
                </c:pt>
                <c:pt idx="14">
                  <c:v>34</c:v>
                </c:pt>
                <c:pt idx="15">
                  <c:v>29</c:v>
                </c:pt>
                <c:pt idx="16">
                  <c:v>37</c:v>
                </c:pt>
                <c:pt idx="17">
                  <c:v>36</c:v>
                </c:pt>
                <c:pt idx="18">
                  <c:v>30</c:v>
                </c:pt>
                <c:pt idx="19">
                  <c:v>40</c:v>
                </c:pt>
                <c:pt idx="20">
                  <c:v>24</c:v>
                </c:pt>
                <c:pt idx="21">
                  <c:v>32</c:v>
                </c:pt>
                <c:pt idx="22">
                  <c:v>48</c:v>
                </c:pt>
              </c:numCache>
            </c:numRef>
          </c:val>
        </c:ser>
        <c:dLbls>
          <c:showLegendKey val="0"/>
          <c:showVal val="0"/>
          <c:showCatName val="0"/>
          <c:showSerName val="0"/>
          <c:showPercent val="0"/>
          <c:showBubbleSize val="0"/>
        </c:dLbls>
        <c:gapWidth val="150"/>
        <c:overlap val="100"/>
        <c:axId val="322652936"/>
        <c:axId val="322655288"/>
      </c:barChart>
      <c:catAx>
        <c:axId val="322652936"/>
        <c:scaling>
          <c:orientation val="minMax"/>
        </c:scaling>
        <c:delete val="0"/>
        <c:axPos val="b"/>
        <c:numFmt formatCode="General" sourceLinked="0"/>
        <c:majorTickMark val="none"/>
        <c:minorTickMark val="none"/>
        <c:tickLblPos val="nextTo"/>
        <c:crossAx val="322655288"/>
        <c:crosses val="autoZero"/>
        <c:auto val="1"/>
        <c:lblAlgn val="ctr"/>
        <c:lblOffset val="100"/>
        <c:noMultiLvlLbl val="0"/>
      </c:catAx>
      <c:valAx>
        <c:axId val="322655288"/>
        <c:scaling>
          <c:orientation val="minMax"/>
        </c:scaling>
        <c:delete val="0"/>
        <c:axPos val="l"/>
        <c:majorGridlines/>
        <c:numFmt formatCode="General" sourceLinked="1"/>
        <c:majorTickMark val="none"/>
        <c:minorTickMark val="none"/>
        <c:tickLblPos val="nextTo"/>
        <c:spPr>
          <a:ln w="9525">
            <a:noFill/>
          </a:ln>
        </c:spPr>
        <c:crossAx val="322652936"/>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Ostfriesischen Thingstätte</a:t>
            </a:r>
          </a:p>
        </c:rich>
      </c:tx>
      <c:overlay val="0"/>
    </c:title>
    <c:autoTitleDeleted val="0"/>
    <c:plotArea>
      <c:layout/>
      <c:barChart>
        <c:barDir val="col"/>
        <c:grouping val="stacked"/>
        <c:varyColors val="0"/>
        <c:ser>
          <c:idx val="0"/>
          <c:order val="0"/>
          <c:tx>
            <c:strRef>
              <c:f>'Welpenübersicht 1986-2009'!$B$38</c:f>
              <c:strCache>
                <c:ptCount val="1"/>
                <c:pt idx="0">
                  <c:v>Ostfr. Thingstätte</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1986-2009'!$D$38:$Z$38</c:f>
              <c:numCache>
                <c:formatCode>General</c:formatCode>
                <c:ptCount val="23"/>
                <c:pt idx="0">
                  <c:v>5</c:v>
                </c:pt>
                <c:pt idx="1">
                  <c:v>17</c:v>
                </c:pt>
                <c:pt idx="2">
                  <c:v>36</c:v>
                </c:pt>
                <c:pt idx="3">
                  <c:v>40</c:v>
                </c:pt>
                <c:pt idx="4">
                  <c:v>67</c:v>
                </c:pt>
                <c:pt idx="5">
                  <c:v>41</c:v>
                </c:pt>
                <c:pt idx="6">
                  <c:v>78</c:v>
                </c:pt>
                <c:pt idx="7">
                  <c:v>73</c:v>
                </c:pt>
                <c:pt idx="8">
                  <c:v>70</c:v>
                </c:pt>
                <c:pt idx="9">
                  <c:v>76</c:v>
                </c:pt>
                <c:pt idx="10">
                  <c:v>73</c:v>
                </c:pt>
                <c:pt idx="11">
                  <c:v>58</c:v>
                </c:pt>
                <c:pt idx="12">
                  <c:v>23</c:v>
                </c:pt>
                <c:pt idx="13">
                  <c:v>11</c:v>
                </c:pt>
                <c:pt idx="14">
                  <c:v>36</c:v>
                </c:pt>
                <c:pt idx="15">
                  <c:v>40</c:v>
                </c:pt>
                <c:pt idx="16">
                  <c:v>58</c:v>
                </c:pt>
                <c:pt idx="17">
                  <c:v>4</c:v>
                </c:pt>
                <c:pt idx="18">
                  <c:v>18</c:v>
                </c:pt>
                <c:pt idx="19">
                  <c:v>5</c:v>
                </c:pt>
                <c:pt idx="20">
                  <c:v>13</c:v>
                </c:pt>
                <c:pt idx="21">
                  <c:v>20</c:v>
                </c:pt>
                <c:pt idx="22">
                  <c:v>26</c:v>
                </c:pt>
              </c:numCache>
            </c:numRef>
          </c:val>
        </c:ser>
        <c:dLbls>
          <c:showLegendKey val="0"/>
          <c:showVal val="0"/>
          <c:showCatName val="0"/>
          <c:showSerName val="0"/>
          <c:showPercent val="0"/>
          <c:showBubbleSize val="0"/>
        </c:dLbls>
        <c:gapWidth val="150"/>
        <c:overlap val="100"/>
        <c:axId val="322650192"/>
        <c:axId val="322653328"/>
      </c:barChart>
      <c:catAx>
        <c:axId val="322650192"/>
        <c:scaling>
          <c:orientation val="minMax"/>
        </c:scaling>
        <c:delete val="0"/>
        <c:axPos val="b"/>
        <c:numFmt formatCode="General" sourceLinked="0"/>
        <c:majorTickMark val="none"/>
        <c:minorTickMark val="none"/>
        <c:tickLblPos val="nextTo"/>
        <c:crossAx val="322653328"/>
        <c:crosses val="autoZero"/>
        <c:auto val="1"/>
        <c:lblAlgn val="ctr"/>
        <c:lblOffset val="100"/>
        <c:noMultiLvlLbl val="0"/>
      </c:catAx>
      <c:valAx>
        <c:axId val="322653328"/>
        <c:scaling>
          <c:orientation val="minMax"/>
        </c:scaling>
        <c:delete val="0"/>
        <c:axPos val="l"/>
        <c:majorGridlines/>
        <c:numFmt formatCode="General" sourceLinked="1"/>
        <c:majorTickMark val="none"/>
        <c:minorTickMark val="none"/>
        <c:tickLblPos val="nextTo"/>
        <c:spPr>
          <a:ln w="9525">
            <a:noFill/>
          </a:ln>
        </c:spPr>
        <c:crossAx val="322650192"/>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Bernhardinerhof</a:t>
            </a:r>
          </a:p>
        </c:rich>
      </c:tx>
      <c:overlay val="0"/>
    </c:title>
    <c:autoTitleDeleted val="0"/>
    <c:plotArea>
      <c:layout/>
      <c:barChart>
        <c:barDir val="col"/>
        <c:grouping val="stacked"/>
        <c:varyColors val="0"/>
        <c:ser>
          <c:idx val="0"/>
          <c:order val="0"/>
          <c:tx>
            <c:strRef>
              <c:f>'Welpenübersicht 1986-2009'!$B$6</c:f>
              <c:strCache>
                <c:ptCount val="1"/>
                <c:pt idx="0">
                  <c:v>Bernhardinerhof</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1986-2009'!$D$6:$Z$6</c:f>
              <c:numCache>
                <c:formatCode>General</c:formatCode>
                <c:ptCount val="23"/>
                <c:pt idx="0">
                  <c:v>40</c:v>
                </c:pt>
                <c:pt idx="1">
                  <c:v>31</c:v>
                </c:pt>
                <c:pt idx="2">
                  <c:v>44</c:v>
                </c:pt>
                <c:pt idx="3">
                  <c:v>87</c:v>
                </c:pt>
                <c:pt idx="4">
                  <c:v>99</c:v>
                </c:pt>
                <c:pt idx="5">
                  <c:v>63</c:v>
                </c:pt>
                <c:pt idx="6">
                  <c:v>80</c:v>
                </c:pt>
                <c:pt idx="7">
                  <c:v>99</c:v>
                </c:pt>
                <c:pt idx="8">
                  <c:v>89</c:v>
                </c:pt>
                <c:pt idx="9">
                  <c:v>71</c:v>
                </c:pt>
                <c:pt idx="10">
                  <c:v>67</c:v>
                </c:pt>
                <c:pt idx="11">
                  <c:v>6</c:v>
                </c:pt>
                <c:pt idx="12">
                  <c:v>13</c:v>
                </c:pt>
              </c:numCache>
            </c:numRef>
          </c:val>
        </c:ser>
        <c:dLbls>
          <c:showLegendKey val="0"/>
          <c:showVal val="0"/>
          <c:showCatName val="0"/>
          <c:showSerName val="0"/>
          <c:showPercent val="0"/>
          <c:showBubbleSize val="0"/>
        </c:dLbls>
        <c:gapWidth val="150"/>
        <c:overlap val="100"/>
        <c:axId val="322653720"/>
        <c:axId val="322656464"/>
      </c:barChart>
      <c:catAx>
        <c:axId val="322653720"/>
        <c:scaling>
          <c:orientation val="minMax"/>
        </c:scaling>
        <c:delete val="0"/>
        <c:axPos val="b"/>
        <c:numFmt formatCode="General" sourceLinked="0"/>
        <c:majorTickMark val="none"/>
        <c:minorTickMark val="none"/>
        <c:tickLblPos val="nextTo"/>
        <c:crossAx val="322656464"/>
        <c:crosses val="autoZero"/>
        <c:auto val="1"/>
        <c:lblAlgn val="ctr"/>
        <c:lblOffset val="100"/>
        <c:noMultiLvlLbl val="0"/>
      </c:catAx>
      <c:valAx>
        <c:axId val="322656464"/>
        <c:scaling>
          <c:orientation val="minMax"/>
        </c:scaling>
        <c:delete val="0"/>
        <c:axPos val="l"/>
        <c:majorGridlines/>
        <c:numFmt formatCode="General" sourceLinked="1"/>
        <c:majorTickMark val="none"/>
        <c:minorTickMark val="none"/>
        <c:tickLblPos val="nextTo"/>
        <c:spPr>
          <a:ln w="9525">
            <a:noFill/>
          </a:ln>
        </c:spPr>
        <c:crossAx val="322653720"/>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Wienerau</a:t>
            </a:r>
          </a:p>
        </c:rich>
      </c:tx>
      <c:overlay val="0"/>
    </c:title>
    <c:autoTitleDeleted val="0"/>
    <c:plotArea>
      <c:layout/>
      <c:barChart>
        <c:barDir val="col"/>
        <c:grouping val="stacked"/>
        <c:varyColors val="0"/>
        <c:ser>
          <c:idx val="0"/>
          <c:order val="0"/>
          <c:tx>
            <c:strRef>
              <c:f>'Welpenübersicht 1986-2009'!$B$39</c:f>
              <c:strCache>
                <c:ptCount val="1"/>
                <c:pt idx="0">
                  <c:v>Wienerau</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1986-2009'!$D$39:$Z$39</c:f>
              <c:numCache>
                <c:formatCode>General</c:formatCode>
                <c:ptCount val="23"/>
                <c:pt idx="0">
                  <c:v>49</c:v>
                </c:pt>
                <c:pt idx="1">
                  <c:v>35</c:v>
                </c:pt>
                <c:pt idx="2">
                  <c:v>39</c:v>
                </c:pt>
                <c:pt idx="3">
                  <c:v>63</c:v>
                </c:pt>
                <c:pt idx="4">
                  <c:v>79</c:v>
                </c:pt>
                <c:pt idx="5">
                  <c:v>91</c:v>
                </c:pt>
                <c:pt idx="6">
                  <c:v>90</c:v>
                </c:pt>
                <c:pt idx="7">
                  <c:v>64</c:v>
                </c:pt>
                <c:pt idx="8">
                  <c:v>60</c:v>
                </c:pt>
                <c:pt idx="9">
                  <c:v>61</c:v>
                </c:pt>
                <c:pt idx="10">
                  <c:v>73</c:v>
                </c:pt>
                <c:pt idx="11">
                  <c:v>31</c:v>
                </c:pt>
                <c:pt idx="12">
                  <c:v>13</c:v>
                </c:pt>
                <c:pt idx="13">
                  <c:v>6</c:v>
                </c:pt>
                <c:pt idx="14">
                  <c:v>7</c:v>
                </c:pt>
                <c:pt idx="15">
                  <c:v>12</c:v>
                </c:pt>
                <c:pt idx="18">
                  <c:v>4</c:v>
                </c:pt>
                <c:pt idx="19">
                  <c:v>4</c:v>
                </c:pt>
                <c:pt idx="20">
                  <c:v>18</c:v>
                </c:pt>
                <c:pt idx="21">
                  <c:v>4</c:v>
                </c:pt>
                <c:pt idx="22">
                  <c:v>12</c:v>
                </c:pt>
              </c:numCache>
            </c:numRef>
          </c:val>
        </c:ser>
        <c:dLbls>
          <c:showLegendKey val="0"/>
          <c:showVal val="0"/>
          <c:showCatName val="0"/>
          <c:showSerName val="0"/>
          <c:showPercent val="0"/>
          <c:showBubbleSize val="0"/>
        </c:dLbls>
        <c:gapWidth val="150"/>
        <c:overlap val="100"/>
        <c:axId val="322656072"/>
        <c:axId val="322657640"/>
      </c:barChart>
      <c:catAx>
        <c:axId val="322656072"/>
        <c:scaling>
          <c:orientation val="minMax"/>
        </c:scaling>
        <c:delete val="0"/>
        <c:axPos val="b"/>
        <c:numFmt formatCode="General" sourceLinked="0"/>
        <c:majorTickMark val="none"/>
        <c:minorTickMark val="none"/>
        <c:tickLblPos val="nextTo"/>
        <c:crossAx val="322657640"/>
        <c:crosses val="autoZero"/>
        <c:auto val="1"/>
        <c:lblAlgn val="ctr"/>
        <c:lblOffset val="100"/>
        <c:noMultiLvlLbl val="0"/>
      </c:catAx>
      <c:valAx>
        <c:axId val="322657640"/>
        <c:scaling>
          <c:orientation val="minMax"/>
        </c:scaling>
        <c:delete val="0"/>
        <c:axPos val="l"/>
        <c:majorGridlines/>
        <c:numFmt formatCode="General" sourceLinked="1"/>
        <c:majorTickMark val="none"/>
        <c:minorTickMark val="none"/>
        <c:tickLblPos val="nextTo"/>
        <c:spPr>
          <a:ln w="9525">
            <a:noFill/>
          </a:ln>
        </c:spPr>
        <c:crossAx val="322656072"/>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Maaraue</a:t>
            </a:r>
          </a:p>
        </c:rich>
      </c:tx>
      <c:overlay val="0"/>
    </c:title>
    <c:autoTitleDeleted val="0"/>
    <c:plotArea>
      <c:layout/>
      <c:barChart>
        <c:barDir val="col"/>
        <c:grouping val="stacked"/>
        <c:varyColors val="0"/>
        <c:ser>
          <c:idx val="0"/>
          <c:order val="0"/>
          <c:tx>
            <c:strRef>
              <c:f>'Welpenübersicht 1986-2009'!$B$47</c:f>
              <c:strCache>
                <c:ptCount val="1"/>
                <c:pt idx="0">
                  <c:v>Maaraue</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1986-2009'!$D$47:$Z$47</c:f>
              <c:numCache>
                <c:formatCode>General</c:formatCode>
                <c:ptCount val="23"/>
                <c:pt idx="0">
                  <c:v>70</c:v>
                </c:pt>
                <c:pt idx="1">
                  <c:v>30</c:v>
                </c:pt>
                <c:pt idx="2">
                  <c:v>45</c:v>
                </c:pt>
                <c:pt idx="3">
                  <c:v>83</c:v>
                </c:pt>
                <c:pt idx="4">
                  <c:v>45</c:v>
                </c:pt>
                <c:pt idx="5">
                  <c:v>39</c:v>
                </c:pt>
                <c:pt idx="6">
                  <c:v>50</c:v>
                </c:pt>
                <c:pt idx="7">
                  <c:v>48</c:v>
                </c:pt>
                <c:pt idx="8">
                  <c:v>52</c:v>
                </c:pt>
                <c:pt idx="9">
                  <c:v>19</c:v>
                </c:pt>
                <c:pt idx="10">
                  <c:v>33</c:v>
                </c:pt>
                <c:pt idx="11">
                  <c:v>21</c:v>
                </c:pt>
                <c:pt idx="12">
                  <c:v>15</c:v>
                </c:pt>
                <c:pt idx="13">
                  <c:v>27</c:v>
                </c:pt>
                <c:pt idx="14">
                  <c:v>37</c:v>
                </c:pt>
                <c:pt idx="15">
                  <c:v>24</c:v>
                </c:pt>
                <c:pt idx="16">
                  <c:v>15</c:v>
                </c:pt>
                <c:pt idx="17">
                  <c:v>21</c:v>
                </c:pt>
                <c:pt idx="18">
                  <c:v>20</c:v>
                </c:pt>
                <c:pt idx="19">
                  <c:v>6</c:v>
                </c:pt>
                <c:pt idx="20">
                  <c:v>30</c:v>
                </c:pt>
                <c:pt idx="21">
                  <c:v>12</c:v>
                </c:pt>
                <c:pt idx="22">
                  <c:v>9</c:v>
                </c:pt>
              </c:numCache>
            </c:numRef>
          </c:val>
        </c:ser>
        <c:dLbls>
          <c:showLegendKey val="0"/>
          <c:showVal val="0"/>
          <c:showCatName val="0"/>
          <c:showSerName val="0"/>
          <c:showPercent val="0"/>
          <c:showBubbleSize val="0"/>
        </c:dLbls>
        <c:gapWidth val="150"/>
        <c:overlap val="100"/>
        <c:axId val="322650584"/>
        <c:axId val="322650976"/>
      </c:barChart>
      <c:catAx>
        <c:axId val="322650584"/>
        <c:scaling>
          <c:orientation val="minMax"/>
        </c:scaling>
        <c:delete val="0"/>
        <c:axPos val="b"/>
        <c:numFmt formatCode="General" sourceLinked="0"/>
        <c:majorTickMark val="none"/>
        <c:minorTickMark val="none"/>
        <c:tickLblPos val="nextTo"/>
        <c:crossAx val="322650976"/>
        <c:crosses val="autoZero"/>
        <c:auto val="1"/>
        <c:lblAlgn val="ctr"/>
        <c:lblOffset val="100"/>
        <c:noMultiLvlLbl val="0"/>
      </c:catAx>
      <c:valAx>
        <c:axId val="322650976"/>
        <c:scaling>
          <c:orientation val="minMax"/>
        </c:scaling>
        <c:delete val="0"/>
        <c:axPos val="l"/>
        <c:majorGridlines/>
        <c:numFmt formatCode="General" sourceLinked="1"/>
        <c:majorTickMark val="none"/>
        <c:minorTickMark val="none"/>
        <c:tickLblPos val="nextTo"/>
        <c:spPr>
          <a:ln w="9525">
            <a:noFill/>
          </a:ln>
        </c:spPr>
        <c:crossAx val="322650584"/>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Baruther Land</a:t>
            </a:r>
          </a:p>
        </c:rich>
      </c:tx>
      <c:overlay val="0"/>
    </c:title>
    <c:autoTitleDeleted val="0"/>
    <c:plotArea>
      <c:layout/>
      <c:barChart>
        <c:barDir val="col"/>
        <c:grouping val="stacked"/>
        <c:varyColors val="0"/>
        <c:ser>
          <c:idx val="0"/>
          <c:order val="0"/>
          <c:tx>
            <c:strRef>
              <c:f>'Welpenübersicht 1986-2009'!$B$48</c:f>
              <c:strCache>
                <c:ptCount val="1"/>
                <c:pt idx="0">
                  <c:v>Baruther Land</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1986-2009'!$D$48:$Z$48</c:f>
              <c:numCache>
                <c:formatCode>General</c:formatCode>
                <c:ptCount val="23"/>
                <c:pt idx="0">
                  <c:v>4</c:v>
                </c:pt>
                <c:pt idx="1">
                  <c:v>7</c:v>
                </c:pt>
                <c:pt idx="2">
                  <c:v>6</c:v>
                </c:pt>
                <c:pt idx="3">
                  <c:v>5</c:v>
                </c:pt>
                <c:pt idx="4">
                  <c:v>33</c:v>
                </c:pt>
                <c:pt idx="5">
                  <c:v>42</c:v>
                </c:pt>
                <c:pt idx="6">
                  <c:v>55</c:v>
                </c:pt>
                <c:pt idx="7">
                  <c:v>45</c:v>
                </c:pt>
                <c:pt idx="8">
                  <c:v>40</c:v>
                </c:pt>
                <c:pt idx="9">
                  <c:v>41</c:v>
                </c:pt>
                <c:pt idx="10">
                  <c:v>48</c:v>
                </c:pt>
                <c:pt idx="11">
                  <c:v>48</c:v>
                </c:pt>
                <c:pt idx="12">
                  <c:v>62</c:v>
                </c:pt>
                <c:pt idx="13">
                  <c:v>36</c:v>
                </c:pt>
                <c:pt idx="14">
                  <c:v>44</c:v>
                </c:pt>
                <c:pt idx="15">
                  <c:v>46</c:v>
                </c:pt>
                <c:pt idx="16">
                  <c:v>19</c:v>
                </c:pt>
                <c:pt idx="17">
                  <c:v>56</c:v>
                </c:pt>
                <c:pt idx="18">
                  <c:v>33</c:v>
                </c:pt>
                <c:pt idx="19">
                  <c:v>12</c:v>
                </c:pt>
                <c:pt idx="20">
                  <c:v>41</c:v>
                </c:pt>
                <c:pt idx="21">
                  <c:v>26</c:v>
                </c:pt>
                <c:pt idx="22">
                  <c:v>14</c:v>
                </c:pt>
              </c:numCache>
            </c:numRef>
          </c:val>
        </c:ser>
        <c:dLbls>
          <c:showLegendKey val="0"/>
          <c:showVal val="0"/>
          <c:showCatName val="0"/>
          <c:showSerName val="0"/>
          <c:showPercent val="0"/>
          <c:showBubbleSize val="0"/>
        </c:dLbls>
        <c:gapWidth val="150"/>
        <c:overlap val="100"/>
        <c:axId val="322651368"/>
        <c:axId val="322652544"/>
      </c:barChart>
      <c:catAx>
        <c:axId val="322651368"/>
        <c:scaling>
          <c:orientation val="minMax"/>
        </c:scaling>
        <c:delete val="0"/>
        <c:axPos val="b"/>
        <c:numFmt formatCode="General" sourceLinked="0"/>
        <c:majorTickMark val="none"/>
        <c:minorTickMark val="none"/>
        <c:tickLblPos val="nextTo"/>
        <c:crossAx val="322652544"/>
        <c:crosses val="autoZero"/>
        <c:auto val="1"/>
        <c:lblAlgn val="ctr"/>
        <c:lblOffset val="100"/>
        <c:noMultiLvlLbl val="0"/>
      </c:catAx>
      <c:valAx>
        <c:axId val="322652544"/>
        <c:scaling>
          <c:orientation val="minMax"/>
        </c:scaling>
        <c:delete val="0"/>
        <c:axPos val="l"/>
        <c:majorGridlines/>
        <c:numFmt formatCode="General" sourceLinked="1"/>
        <c:majorTickMark val="none"/>
        <c:minorTickMark val="none"/>
        <c:tickLblPos val="nextTo"/>
        <c:spPr>
          <a:ln w="9525">
            <a:noFill/>
          </a:ln>
        </c:spPr>
        <c:crossAx val="322651368"/>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Frankengold</a:t>
            </a:r>
          </a:p>
        </c:rich>
      </c:tx>
      <c:overlay val="0"/>
    </c:title>
    <c:autoTitleDeleted val="0"/>
    <c:plotArea>
      <c:layout/>
      <c:barChart>
        <c:barDir val="col"/>
        <c:grouping val="stacked"/>
        <c:varyColors val="0"/>
        <c:ser>
          <c:idx val="0"/>
          <c:order val="0"/>
          <c:tx>
            <c:strRef>
              <c:f>'Welpenübersicht 1986-2009'!$B$50</c:f>
              <c:strCache>
                <c:ptCount val="1"/>
                <c:pt idx="0">
                  <c:v>Frankengold</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1986-2009'!$D$50:$Z$50</c:f>
              <c:numCache>
                <c:formatCode>General</c:formatCode>
                <c:ptCount val="23"/>
                <c:pt idx="0">
                  <c:v>11</c:v>
                </c:pt>
                <c:pt idx="1">
                  <c:v>15</c:v>
                </c:pt>
                <c:pt idx="2">
                  <c:v>6</c:v>
                </c:pt>
                <c:pt idx="3">
                  <c:v>10</c:v>
                </c:pt>
                <c:pt idx="4">
                  <c:v>9</c:v>
                </c:pt>
                <c:pt idx="5">
                  <c:v>18</c:v>
                </c:pt>
                <c:pt idx="6">
                  <c:v>12</c:v>
                </c:pt>
                <c:pt idx="7">
                  <c:v>18</c:v>
                </c:pt>
                <c:pt idx="8">
                  <c:v>8</c:v>
                </c:pt>
                <c:pt idx="9">
                  <c:v>29</c:v>
                </c:pt>
                <c:pt idx="10">
                  <c:v>18</c:v>
                </c:pt>
                <c:pt idx="11">
                  <c:v>38</c:v>
                </c:pt>
                <c:pt idx="12">
                  <c:v>11</c:v>
                </c:pt>
                <c:pt idx="13">
                  <c:v>27</c:v>
                </c:pt>
                <c:pt idx="14">
                  <c:v>33</c:v>
                </c:pt>
                <c:pt idx="15">
                  <c:v>57</c:v>
                </c:pt>
                <c:pt idx="16">
                  <c:v>56</c:v>
                </c:pt>
                <c:pt idx="17">
                  <c:v>60</c:v>
                </c:pt>
                <c:pt idx="18">
                  <c:v>69</c:v>
                </c:pt>
                <c:pt idx="19">
                  <c:v>54</c:v>
                </c:pt>
                <c:pt idx="20">
                  <c:v>63</c:v>
                </c:pt>
                <c:pt idx="21">
                  <c:v>55</c:v>
                </c:pt>
                <c:pt idx="22">
                  <c:v>56</c:v>
                </c:pt>
              </c:numCache>
            </c:numRef>
          </c:val>
        </c:ser>
        <c:dLbls>
          <c:showLegendKey val="0"/>
          <c:showVal val="0"/>
          <c:showCatName val="0"/>
          <c:showSerName val="0"/>
          <c:showPercent val="0"/>
          <c:showBubbleSize val="0"/>
        </c:dLbls>
        <c:gapWidth val="150"/>
        <c:overlap val="100"/>
        <c:axId val="323189304"/>
        <c:axId val="323190872"/>
      </c:barChart>
      <c:catAx>
        <c:axId val="323189304"/>
        <c:scaling>
          <c:orientation val="minMax"/>
        </c:scaling>
        <c:delete val="0"/>
        <c:axPos val="b"/>
        <c:numFmt formatCode="General" sourceLinked="0"/>
        <c:majorTickMark val="none"/>
        <c:minorTickMark val="none"/>
        <c:tickLblPos val="nextTo"/>
        <c:crossAx val="323190872"/>
        <c:crosses val="autoZero"/>
        <c:auto val="1"/>
        <c:lblAlgn val="ctr"/>
        <c:lblOffset val="100"/>
        <c:noMultiLvlLbl val="0"/>
      </c:catAx>
      <c:valAx>
        <c:axId val="323190872"/>
        <c:scaling>
          <c:orientation val="minMax"/>
        </c:scaling>
        <c:delete val="0"/>
        <c:axPos val="l"/>
        <c:majorGridlines/>
        <c:numFmt formatCode="General" sourceLinked="1"/>
        <c:majorTickMark val="none"/>
        <c:minorTickMark val="none"/>
        <c:tickLblPos val="nextTo"/>
        <c:spPr>
          <a:ln w="9525">
            <a:noFill/>
          </a:ln>
        </c:spPr>
        <c:crossAx val="323189304"/>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Hasenborn</a:t>
            </a:r>
          </a:p>
        </c:rich>
      </c:tx>
      <c:overlay val="0"/>
    </c:title>
    <c:autoTitleDeleted val="0"/>
    <c:plotArea>
      <c:layout/>
      <c:barChart>
        <c:barDir val="col"/>
        <c:grouping val="stacked"/>
        <c:varyColors val="0"/>
        <c:ser>
          <c:idx val="0"/>
          <c:order val="0"/>
          <c:tx>
            <c:strRef>
              <c:f>'Welpenübersicht 1986-2009'!$B$49</c:f>
              <c:strCache>
                <c:ptCount val="1"/>
                <c:pt idx="0">
                  <c:v>Hasenborn</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1986-2009'!$D$49:$Z$49</c:f>
              <c:numCache>
                <c:formatCode>General</c:formatCode>
                <c:ptCount val="23"/>
                <c:pt idx="0">
                  <c:v>54</c:v>
                </c:pt>
                <c:pt idx="1">
                  <c:v>33</c:v>
                </c:pt>
                <c:pt idx="2">
                  <c:v>42</c:v>
                </c:pt>
                <c:pt idx="3">
                  <c:v>39</c:v>
                </c:pt>
                <c:pt idx="4">
                  <c:v>63</c:v>
                </c:pt>
                <c:pt idx="5">
                  <c:v>22</c:v>
                </c:pt>
                <c:pt idx="6">
                  <c:v>33</c:v>
                </c:pt>
                <c:pt idx="7">
                  <c:v>49</c:v>
                </c:pt>
                <c:pt idx="8">
                  <c:v>33</c:v>
                </c:pt>
                <c:pt idx="9">
                  <c:v>59</c:v>
                </c:pt>
                <c:pt idx="10">
                  <c:v>68</c:v>
                </c:pt>
                <c:pt idx="11">
                  <c:v>33</c:v>
                </c:pt>
                <c:pt idx="12">
                  <c:v>39</c:v>
                </c:pt>
                <c:pt idx="13">
                  <c:v>28</c:v>
                </c:pt>
                <c:pt idx="14">
                  <c:v>33</c:v>
                </c:pt>
                <c:pt idx="15">
                  <c:v>30</c:v>
                </c:pt>
                <c:pt idx="16">
                  <c:v>12</c:v>
                </c:pt>
                <c:pt idx="17">
                  <c:v>23</c:v>
                </c:pt>
                <c:pt idx="18">
                  <c:v>7</c:v>
                </c:pt>
                <c:pt idx="19">
                  <c:v>7</c:v>
                </c:pt>
                <c:pt idx="20">
                  <c:v>13</c:v>
                </c:pt>
                <c:pt idx="21">
                  <c:v>4</c:v>
                </c:pt>
                <c:pt idx="22">
                  <c:v>14</c:v>
                </c:pt>
              </c:numCache>
            </c:numRef>
          </c:val>
        </c:ser>
        <c:dLbls>
          <c:showLegendKey val="0"/>
          <c:showVal val="0"/>
          <c:showCatName val="0"/>
          <c:showSerName val="0"/>
          <c:showPercent val="0"/>
          <c:showBubbleSize val="0"/>
        </c:dLbls>
        <c:gapWidth val="150"/>
        <c:overlap val="100"/>
        <c:axId val="323190088"/>
        <c:axId val="323193224"/>
      </c:barChart>
      <c:catAx>
        <c:axId val="323190088"/>
        <c:scaling>
          <c:orientation val="minMax"/>
        </c:scaling>
        <c:delete val="0"/>
        <c:axPos val="b"/>
        <c:numFmt formatCode="General" sourceLinked="0"/>
        <c:majorTickMark val="none"/>
        <c:minorTickMark val="none"/>
        <c:tickLblPos val="nextTo"/>
        <c:crossAx val="323193224"/>
        <c:crosses val="autoZero"/>
        <c:auto val="1"/>
        <c:lblAlgn val="ctr"/>
        <c:lblOffset val="100"/>
        <c:noMultiLvlLbl val="0"/>
      </c:catAx>
      <c:valAx>
        <c:axId val="323193224"/>
        <c:scaling>
          <c:orientation val="minMax"/>
        </c:scaling>
        <c:delete val="0"/>
        <c:axPos val="l"/>
        <c:majorGridlines/>
        <c:numFmt formatCode="General" sourceLinked="1"/>
        <c:majorTickMark val="none"/>
        <c:minorTickMark val="none"/>
        <c:tickLblPos val="nextTo"/>
        <c:spPr>
          <a:ln w="9525">
            <a:noFill/>
          </a:ln>
        </c:spPr>
        <c:crossAx val="323190088"/>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Hawelkaweg</a:t>
            </a:r>
          </a:p>
        </c:rich>
      </c:tx>
      <c:overlay val="0"/>
    </c:title>
    <c:autoTitleDeleted val="0"/>
    <c:plotArea>
      <c:layout/>
      <c:barChart>
        <c:barDir val="col"/>
        <c:grouping val="stacked"/>
        <c:varyColors val="0"/>
        <c:ser>
          <c:idx val="0"/>
          <c:order val="0"/>
          <c:tx>
            <c:strRef>
              <c:f>'Welpenübersicht 1986-2009'!$B$15</c:f>
              <c:strCache>
                <c:ptCount val="1"/>
                <c:pt idx="0">
                  <c:v>Hawelkaweg</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1986-2009'!$D$15:$Z$15</c:f>
              <c:numCache>
                <c:formatCode>General</c:formatCode>
                <c:ptCount val="23"/>
                <c:pt idx="4">
                  <c:v>41</c:v>
                </c:pt>
                <c:pt idx="5">
                  <c:v>49</c:v>
                </c:pt>
                <c:pt idx="6">
                  <c:v>29</c:v>
                </c:pt>
                <c:pt idx="7">
                  <c:v>62</c:v>
                </c:pt>
                <c:pt idx="8">
                  <c:v>91</c:v>
                </c:pt>
                <c:pt idx="9">
                  <c:v>67</c:v>
                </c:pt>
                <c:pt idx="10">
                  <c:v>70</c:v>
                </c:pt>
                <c:pt idx="11">
                  <c:v>69</c:v>
                </c:pt>
                <c:pt idx="12">
                  <c:v>69</c:v>
                </c:pt>
                <c:pt idx="13">
                  <c:v>40</c:v>
                </c:pt>
                <c:pt idx="14">
                  <c:v>36</c:v>
                </c:pt>
                <c:pt idx="15">
                  <c:v>36</c:v>
                </c:pt>
                <c:pt idx="16">
                  <c:v>58</c:v>
                </c:pt>
                <c:pt idx="17">
                  <c:v>40</c:v>
                </c:pt>
                <c:pt idx="18">
                  <c:v>41</c:v>
                </c:pt>
                <c:pt idx="19">
                  <c:v>48</c:v>
                </c:pt>
                <c:pt idx="20">
                  <c:v>21</c:v>
                </c:pt>
                <c:pt idx="21">
                  <c:v>53</c:v>
                </c:pt>
                <c:pt idx="22">
                  <c:v>46</c:v>
                </c:pt>
              </c:numCache>
            </c:numRef>
          </c:val>
        </c:ser>
        <c:dLbls>
          <c:showLegendKey val="0"/>
          <c:showVal val="0"/>
          <c:showCatName val="0"/>
          <c:showSerName val="0"/>
          <c:showPercent val="0"/>
          <c:showBubbleSize val="0"/>
        </c:dLbls>
        <c:gapWidth val="150"/>
        <c:overlap val="100"/>
        <c:axId val="271908168"/>
        <c:axId val="271909736"/>
      </c:barChart>
      <c:catAx>
        <c:axId val="271908168"/>
        <c:scaling>
          <c:orientation val="minMax"/>
        </c:scaling>
        <c:delete val="0"/>
        <c:axPos val="b"/>
        <c:numFmt formatCode="General" sourceLinked="0"/>
        <c:majorTickMark val="none"/>
        <c:minorTickMark val="none"/>
        <c:tickLblPos val="nextTo"/>
        <c:crossAx val="271909736"/>
        <c:crosses val="autoZero"/>
        <c:auto val="1"/>
        <c:lblAlgn val="ctr"/>
        <c:lblOffset val="100"/>
        <c:noMultiLvlLbl val="0"/>
      </c:catAx>
      <c:valAx>
        <c:axId val="271909736"/>
        <c:scaling>
          <c:orientation val="minMax"/>
        </c:scaling>
        <c:delete val="0"/>
        <c:axPos val="l"/>
        <c:majorGridlines/>
        <c:numFmt formatCode="General" sourceLinked="1"/>
        <c:majorTickMark val="none"/>
        <c:minorTickMark val="none"/>
        <c:tickLblPos val="nextTo"/>
        <c:spPr>
          <a:ln w="9525">
            <a:noFill/>
          </a:ln>
        </c:spPr>
        <c:crossAx val="271908168"/>
        <c:crosses val="autoZero"/>
        <c:crossBetween val="between"/>
      </c:valAx>
    </c:plotArea>
    <c:legend>
      <c:legendPos val="b"/>
      <c:overlay val="0"/>
    </c:legend>
    <c:plotVisOnly val="1"/>
    <c:dispBlanksAs val="gap"/>
    <c:showDLblsOverMax val="0"/>
  </c:chart>
  <c:printSettings>
    <c:headerFooter/>
    <c:pageMargins b="0.75000000000001432" l="0.70000000000000062" r="0.70000000000000062" t="0.75000000000001432"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Fidelius</a:t>
            </a:r>
          </a:p>
        </c:rich>
      </c:tx>
      <c:overlay val="0"/>
    </c:title>
    <c:autoTitleDeleted val="0"/>
    <c:plotArea>
      <c:layout/>
      <c:barChart>
        <c:barDir val="col"/>
        <c:grouping val="stacked"/>
        <c:varyColors val="0"/>
        <c:ser>
          <c:idx val="0"/>
          <c:order val="0"/>
          <c:tx>
            <c:strRef>
              <c:f>'Welpenübersicht 1986-2009'!$B$54</c:f>
              <c:strCache>
                <c:ptCount val="1"/>
                <c:pt idx="0">
                  <c:v>Fidelius</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1986-2009'!$D$54:$Z$54</c:f>
              <c:numCache>
                <c:formatCode>General</c:formatCode>
                <c:ptCount val="23"/>
                <c:pt idx="0">
                  <c:v>4</c:v>
                </c:pt>
                <c:pt idx="1">
                  <c:v>2</c:v>
                </c:pt>
                <c:pt idx="2">
                  <c:v>18</c:v>
                </c:pt>
                <c:pt idx="3">
                  <c:v>17</c:v>
                </c:pt>
                <c:pt idx="4">
                  <c:v>9</c:v>
                </c:pt>
                <c:pt idx="5">
                  <c:v>40</c:v>
                </c:pt>
                <c:pt idx="6">
                  <c:v>44</c:v>
                </c:pt>
                <c:pt idx="7">
                  <c:v>36</c:v>
                </c:pt>
                <c:pt idx="8">
                  <c:v>43</c:v>
                </c:pt>
                <c:pt idx="9">
                  <c:v>57</c:v>
                </c:pt>
                <c:pt idx="10">
                  <c:v>62</c:v>
                </c:pt>
                <c:pt idx="11">
                  <c:v>42</c:v>
                </c:pt>
                <c:pt idx="12">
                  <c:v>37</c:v>
                </c:pt>
                <c:pt idx="13">
                  <c:v>38</c:v>
                </c:pt>
                <c:pt idx="14">
                  <c:v>33</c:v>
                </c:pt>
                <c:pt idx="15">
                  <c:v>32</c:v>
                </c:pt>
                <c:pt idx="16">
                  <c:v>40</c:v>
                </c:pt>
                <c:pt idx="17">
                  <c:v>12</c:v>
                </c:pt>
                <c:pt idx="18">
                  <c:v>33</c:v>
                </c:pt>
                <c:pt idx="19">
                  <c:v>46</c:v>
                </c:pt>
                <c:pt idx="20">
                  <c:v>23</c:v>
                </c:pt>
                <c:pt idx="21">
                  <c:v>17</c:v>
                </c:pt>
                <c:pt idx="22">
                  <c:v>24</c:v>
                </c:pt>
              </c:numCache>
            </c:numRef>
          </c:val>
        </c:ser>
        <c:dLbls>
          <c:showLegendKey val="0"/>
          <c:showVal val="0"/>
          <c:showCatName val="0"/>
          <c:showSerName val="0"/>
          <c:showPercent val="0"/>
          <c:showBubbleSize val="0"/>
        </c:dLbls>
        <c:gapWidth val="150"/>
        <c:overlap val="100"/>
        <c:axId val="323191656"/>
        <c:axId val="323193616"/>
      </c:barChart>
      <c:catAx>
        <c:axId val="323191656"/>
        <c:scaling>
          <c:orientation val="minMax"/>
        </c:scaling>
        <c:delete val="0"/>
        <c:axPos val="b"/>
        <c:numFmt formatCode="General" sourceLinked="0"/>
        <c:majorTickMark val="none"/>
        <c:minorTickMark val="none"/>
        <c:tickLblPos val="nextTo"/>
        <c:crossAx val="323193616"/>
        <c:crosses val="autoZero"/>
        <c:auto val="1"/>
        <c:lblAlgn val="ctr"/>
        <c:lblOffset val="100"/>
        <c:noMultiLvlLbl val="0"/>
      </c:catAx>
      <c:valAx>
        <c:axId val="323193616"/>
        <c:scaling>
          <c:orientation val="minMax"/>
        </c:scaling>
        <c:delete val="0"/>
        <c:axPos val="l"/>
        <c:majorGridlines/>
        <c:numFmt formatCode="General" sourceLinked="1"/>
        <c:majorTickMark val="none"/>
        <c:minorTickMark val="none"/>
        <c:tickLblPos val="nextTo"/>
        <c:spPr>
          <a:ln w="9525">
            <a:noFill/>
          </a:ln>
        </c:spPr>
        <c:crossAx val="323191656"/>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Finkenschlag</a:t>
            </a:r>
          </a:p>
        </c:rich>
      </c:tx>
      <c:overlay val="0"/>
    </c:title>
    <c:autoTitleDeleted val="0"/>
    <c:plotArea>
      <c:layout/>
      <c:barChart>
        <c:barDir val="col"/>
        <c:grouping val="stacked"/>
        <c:varyColors val="0"/>
        <c:ser>
          <c:idx val="0"/>
          <c:order val="0"/>
          <c:tx>
            <c:strRef>
              <c:f>'Welpenübersicht 1986-2009'!$B$57</c:f>
              <c:strCache>
                <c:ptCount val="1"/>
                <c:pt idx="0">
                  <c:v>Finkenschlag</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1986-2009'!$D$57:$Z$57</c:f>
              <c:numCache>
                <c:formatCode>General</c:formatCode>
                <c:ptCount val="23"/>
                <c:pt idx="1">
                  <c:v>11</c:v>
                </c:pt>
                <c:pt idx="2">
                  <c:v>5</c:v>
                </c:pt>
                <c:pt idx="3">
                  <c:v>11</c:v>
                </c:pt>
                <c:pt idx="4">
                  <c:v>30</c:v>
                </c:pt>
                <c:pt idx="5">
                  <c:v>39</c:v>
                </c:pt>
                <c:pt idx="6">
                  <c:v>45</c:v>
                </c:pt>
                <c:pt idx="7">
                  <c:v>61</c:v>
                </c:pt>
                <c:pt idx="8">
                  <c:v>51</c:v>
                </c:pt>
                <c:pt idx="9">
                  <c:v>44</c:v>
                </c:pt>
                <c:pt idx="10">
                  <c:v>19</c:v>
                </c:pt>
                <c:pt idx="11">
                  <c:v>49</c:v>
                </c:pt>
                <c:pt idx="12">
                  <c:v>25</c:v>
                </c:pt>
                <c:pt idx="13">
                  <c:v>23</c:v>
                </c:pt>
                <c:pt idx="14">
                  <c:v>19</c:v>
                </c:pt>
                <c:pt idx="15">
                  <c:v>31</c:v>
                </c:pt>
                <c:pt idx="16">
                  <c:v>11</c:v>
                </c:pt>
                <c:pt idx="17">
                  <c:v>17</c:v>
                </c:pt>
                <c:pt idx="18">
                  <c:v>36</c:v>
                </c:pt>
                <c:pt idx="19">
                  <c:v>49</c:v>
                </c:pt>
                <c:pt idx="20">
                  <c:v>33</c:v>
                </c:pt>
                <c:pt idx="21">
                  <c:v>24</c:v>
                </c:pt>
                <c:pt idx="22">
                  <c:v>37</c:v>
                </c:pt>
              </c:numCache>
            </c:numRef>
          </c:val>
        </c:ser>
        <c:dLbls>
          <c:showLegendKey val="0"/>
          <c:showVal val="0"/>
          <c:showCatName val="0"/>
          <c:showSerName val="0"/>
          <c:showPercent val="0"/>
          <c:showBubbleSize val="0"/>
        </c:dLbls>
        <c:gapWidth val="150"/>
        <c:overlap val="100"/>
        <c:axId val="323190480"/>
        <c:axId val="323191264"/>
      </c:barChart>
      <c:catAx>
        <c:axId val="323190480"/>
        <c:scaling>
          <c:orientation val="minMax"/>
        </c:scaling>
        <c:delete val="0"/>
        <c:axPos val="b"/>
        <c:numFmt formatCode="General" sourceLinked="0"/>
        <c:majorTickMark val="none"/>
        <c:minorTickMark val="none"/>
        <c:tickLblPos val="nextTo"/>
        <c:crossAx val="323191264"/>
        <c:crosses val="autoZero"/>
        <c:auto val="1"/>
        <c:lblAlgn val="ctr"/>
        <c:lblOffset val="100"/>
        <c:noMultiLvlLbl val="0"/>
      </c:catAx>
      <c:valAx>
        <c:axId val="323191264"/>
        <c:scaling>
          <c:orientation val="minMax"/>
        </c:scaling>
        <c:delete val="0"/>
        <c:axPos val="l"/>
        <c:majorGridlines/>
        <c:numFmt formatCode="General" sourceLinked="1"/>
        <c:majorTickMark val="none"/>
        <c:minorTickMark val="none"/>
        <c:tickLblPos val="nextTo"/>
        <c:spPr>
          <a:ln w="9525">
            <a:noFill/>
          </a:ln>
        </c:spPr>
        <c:crossAx val="323190480"/>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Eichbaum</a:t>
            </a:r>
          </a:p>
        </c:rich>
      </c:tx>
      <c:overlay val="0"/>
    </c:title>
    <c:autoTitleDeleted val="0"/>
    <c:plotArea>
      <c:layout/>
      <c:barChart>
        <c:barDir val="col"/>
        <c:grouping val="stacked"/>
        <c:varyColors val="0"/>
        <c:ser>
          <c:idx val="0"/>
          <c:order val="0"/>
          <c:tx>
            <c:strRef>
              <c:f>'Welpenübersicht 1986-2009'!$B$55</c:f>
              <c:strCache>
                <c:ptCount val="1"/>
                <c:pt idx="0">
                  <c:v>Eichbaum</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1986-2009'!$D$55:$Z$55</c:f>
              <c:numCache>
                <c:formatCode>General</c:formatCode>
                <c:ptCount val="23"/>
                <c:pt idx="0">
                  <c:v>19</c:v>
                </c:pt>
                <c:pt idx="1">
                  <c:v>40</c:v>
                </c:pt>
                <c:pt idx="2">
                  <c:v>27</c:v>
                </c:pt>
                <c:pt idx="3">
                  <c:v>30</c:v>
                </c:pt>
                <c:pt idx="4">
                  <c:v>31</c:v>
                </c:pt>
                <c:pt idx="5">
                  <c:v>17</c:v>
                </c:pt>
                <c:pt idx="6">
                  <c:v>31</c:v>
                </c:pt>
                <c:pt idx="7">
                  <c:v>15</c:v>
                </c:pt>
                <c:pt idx="8">
                  <c:v>53</c:v>
                </c:pt>
                <c:pt idx="9">
                  <c:v>35</c:v>
                </c:pt>
                <c:pt idx="10">
                  <c:v>40</c:v>
                </c:pt>
                <c:pt idx="11">
                  <c:v>33</c:v>
                </c:pt>
                <c:pt idx="12">
                  <c:v>38</c:v>
                </c:pt>
                <c:pt idx="13">
                  <c:v>20</c:v>
                </c:pt>
                <c:pt idx="14">
                  <c:v>42</c:v>
                </c:pt>
                <c:pt idx="15">
                  <c:v>42</c:v>
                </c:pt>
                <c:pt idx="16">
                  <c:v>36</c:v>
                </c:pt>
                <c:pt idx="17">
                  <c:v>36</c:v>
                </c:pt>
                <c:pt idx="18">
                  <c:v>25</c:v>
                </c:pt>
                <c:pt idx="19">
                  <c:v>34</c:v>
                </c:pt>
                <c:pt idx="20">
                  <c:v>19</c:v>
                </c:pt>
                <c:pt idx="21">
                  <c:v>40</c:v>
                </c:pt>
                <c:pt idx="22">
                  <c:v>26</c:v>
                </c:pt>
              </c:numCache>
            </c:numRef>
          </c:val>
        </c:ser>
        <c:dLbls>
          <c:showLegendKey val="0"/>
          <c:showVal val="0"/>
          <c:showCatName val="0"/>
          <c:showSerName val="0"/>
          <c:showPercent val="0"/>
          <c:showBubbleSize val="0"/>
        </c:dLbls>
        <c:gapWidth val="150"/>
        <c:overlap val="100"/>
        <c:axId val="323192440"/>
        <c:axId val="323195968"/>
      </c:barChart>
      <c:catAx>
        <c:axId val="323192440"/>
        <c:scaling>
          <c:orientation val="minMax"/>
        </c:scaling>
        <c:delete val="0"/>
        <c:axPos val="b"/>
        <c:numFmt formatCode="General" sourceLinked="0"/>
        <c:majorTickMark val="none"/>
        <c:minorTickMark val="none"/>
        <c:tickLblPos val="nextTo"/>
        <c:crossAx val="323195968"/>
        <c:crosses val="autoZero"/>
        <c:auto val="1"/>
        <c:lblAlgn val="ctr"/>
        <c:lblOffset val="100"/>
        <c:noMultiLvlLbl val="0"/>
      </c:catAx>
      <c:valAx>
        <c:axId val="323195968"/>
        <c:scaling>
          <c:orientation val="minMax"/>
        </c:scaling>
        <c:delete val="0"/>
        <c:axPos val="l"/>
        <c:majorGridlines/>
        <c:numFmt formatCode="General" sourceLinked="1"/>
        <c:majorTickMark val="none"/>
        <c:minorTickMark val="none"/>
        <c:tickLblPos val="nextTo"/>
        <c:spPr>
          <a:ln w="9525">
            <a:noFill/>
          </a:ln>
        </c:spPr>
        <c:crossAx val="323192440"/>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Bergmannshof</a:t>
            </a:r>
          </a:p>
        </c:rich>
      </c:tx>
      <c:overlay val="0"/>
    </c:title>
    <c:autoTitleDeleted val="0"/>
    <c:plotArea>
      <c:layout/>
      <c:barChart>
        <c:barDir val="col"/>
        <c:grouping val="stacked"/>
        <c:varyColors val="0"/>
        <c:ser>
          <c:idx val="0"/>
          <c:order val="0"/>
          <c:tx>
            <c:strRef>
              <c:f>'Welpenübersicht 1986-2009'!$B$41</c:f>
              <c:strCache>
                <c:ptCount val="1"/>
                <c:pt idx="0">
                  <c:v>Bergmannshof</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1986-2009'!$D$41:$Z$41</c:f>
              <c:numCache>
                <c:formatCode>General</c:formatCode>
                <c:ptCount val="23"/>
                <c:pt idx="0">
                  <c:v>15</c:v>
                </c:pt>
                <c:pt idx="1">
                  <c:v>23</c:v>
                </c:pt>
                <c:pt idx="2">
                  <c:v>55</c:v>
                </c:pt>
                <c:pt idx="3">
                  <c:v>28</c:v>
                </c:pt>
                <c:pt idx="4">
                  <c:v>32</c:v>
                </c:pt>
                <c:pt idx="5">
                  <c:v>43</c:v>
                </c:pt>
                <c:pt idx="6">
                  <c:v>45</c:v>
                </c:pt>
                <c:pt idx="7">
                  <c:v>42</c:v>
                </c:pt>
                <c:pt idx="8">
                  <c:v>29</c:v>
                </c:pt>
                <c:pt idx="9">
                  <c:v>46</c:v>
                </c:pt>
                <c:pt idx="10">
                  <c:v>65</c:v>
                </c:pt>
                <c:pt idx="11">
                  <c:v>55</c:v>
                </c:pt>
                <c:pt idx="12">
                  <c:v>38</c:v>
                </c:pt>
                <c:pt idx="13">
                  <c:v>42</c:v>
                </c:pt>
                <c:pt idx="14">
                  <c:v>38</c:v>
                </c:pt>
                <c:pt idx="15">
                  <c:v>69</c:v>
                </c:pt>
                <c:pt idx="16">
                  <c:v>27</c:v>
                </c:pt>
                <c:pt idx="17">
                  <c:v>21</c:v>
                </c:pt>
                <c:pt idx="18">
                  <c:v>9</c:v>
                </c:pt>
                <c:pt idx="20">
                  <c:v>8</c:v>
                </c:pt>
              </c:numCache>
            </c:numRef>
          </c:val>
        </c:ser>
        <c:dLbls>
          <c:showLegendKey val="0"/>
          <c:showVal val="0"/>
          <c:showCatName val="0"/>
          <c:showSerName val="0"/>
          <c:showPercent val="0"/>
          <c:showBubbleSize val="0"/>
        </c:dLbls>
        <c:gapWidth val="150"/>
        <c:overlap val="100"/>
        <c:axId val="323194008"/>
        <c:axId val="323195184"/>
      </c:barChart>
      <c:catAx>
        <c:axId val="323194008"/>
        <c:scaling>
          <c:orientation val="minMax"/>
        </c:scaling>
        <c:delete val="0"/>
        <c:axPos val="b"/>
        <c:numFmt formatCode="General" sourceLinked="0"/>
        <c:majorTickMark val="none"/>
        <c:minorTickMark val="none"/>
        <c:tickLblPos val="nextTo"/>
        <c:crossAx val="323195184"/>
        <c:crosses val="autoZero"/>
        <c:auto val="1"/>
        <c:lblAlgn val="ctr"/>
        <c:lblOffset val="100"/>
        <c:noMultiLvlLbl val="0"/>
      </c:catAx>
      <c:valAx>
        <c:axId val="323195184"/>
        <c:scaling>
          <c:orientation val="minMax"/>
        </c:scaling>
        <c:delete val="0"/>
        <c:axPos val="l"/>
        <c:majorGridlines/>
        <c:numFmt formatCode="General" sourceLinked="1"/>
        <c:majorTickMark val="none"/>
        <c:minorTickMark val="none"/>
        <c:tickLblPos val="nextTo"/>
        <c:spPr>
          <a:ln w="9525">
            <a:noFill/>
          </a:ln>
        </c:spPr>
        <c:crossAx val="323194008"/>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Farbenspiel</a:t>
            </a:r>
          </a:p>
        </c:rich>
      </c:tx>
      <c:overlay val="0"/>
    </c:title>
    <c:autoTitleDeleted val="0"/>
    <c:plotArea>
      <c:layout/>
      <c:barChart>
        <c:barDir val="col"/>
        <c:grouping val="stacked"/>
        <c:varyColors val="0"/>
        <c:ser>
          <c:idx val="0"/>
          <c:order val="0"/>
          <c:tx>
            <c:strRef>
              <c:f>'Welpenübersicht 1986-2009'!$B$56</c:f>
              <c:strCache>
                <c:ptCount val="1"/>
                <c:pt idx="0">
                  <c:v>Farbenspiel</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1986-2009'!$D$56:$Z$56</c:f>
              <c:numCache>
                <c:formatCode>General</c:formatCode>
                <c:ptCount val="23"/>
                <c:pt idx="0">
                  <c:v>35</c:v>
                </c:pt>
                <c:pt idx="1">
                  <c:v>34</c:v>
                </c:pt>
                <c:pt idx="2">
                  <c:v>63</c:v>
                </c:pt>
                <c:pt idx="3">
                  <c:v>19</c:v>
                </c:pt>
                <c:pt idx="4">
                  <c:v>52</c:v>
                </c:pt>
                <c:pt idx="5">
                  <c:v>19</c:v>
                </c:pt>
                <c:pt idx="6">
                  <c:v>34</c:v>
                </c:pt>
                <c:pt idx="7">
                  <c:v>37</c:v>
                </c:pt>
                <c:pt idx="8">
                  <c:v>21</c:v>
                </c:pt>
                <c:pt idx="9">
                  <c:v>27</c:v>
                </c:pt>
                <c:pt idx="10">
                  <c:v>15</c:v>
                </c:pt>
                <c:pt idx="11">
                  <c:v>54</c:v>
                </c:pt>
                <c:pt idx="12">
                  <c:v>42</c:v>
                </c:pt>
                <c:pt idx="13">
                  <c:v>23</c:v>
                </c:pt>
                <c:pt idx="14">
                  <c:v>28</c:v>
                </c:pt>
                <c:pt idx="15">
                  <c:v>8</c:v>
                </c:pt>
                <c:pt idx="16">
                  <c:v>7</c:v>
                </c:pt>
                <c:pt idx="17">
                  <c:v>28</c:v>
                </c:pt>
                <c:pt idx="18">
                  <c:v>36</c:v>
                </c:pt>
                <c:pt idx="19">
                  <c:v>39</c:v>
                </c:pt>
                <c:pt idx="20">
                  <c:v>33</c:v>
                </c:pt>
                <c:pt idx="21">
                  <c:v>38</c:v>
                </c:pt>
                <c:pt idx="22">
                  <c:v>22</c:v>
                </c:pt>
              </c:numCache>
            </c:numRef>
          </c:val>
        </c:ser>
        <c:dLbls>
          <c:showLegendKey val="0"/>
          <c:showVal val="0"/>
          <c:showCatName val="0"/>
          <c:showSerName val="0"/>
          <c:showPercent val="0"/>
          <c:showBubbleSize val="0"/>
        </c:dLbls>
        <c:gapWidth val="150"/>
        <c:overlap val="100"/>
        <c:axId val="323188520"/>
        <c:axId val="323188912"/>
      </c:barChart>
      <c:catAx>
        <c:axId val="323188520"/>
        <c:scaling>
          <c:orientation val="minMax"/>
        </c:scaling>
        <c:delete val="0"/>
        <c:axPos val="b"/>
        <c:numFmt formatCode="General" sourceLinked="0"/>
        <c:majorTickMark val="none"/>
        <c:minorTickMark val="none"/>
        <c:tickLblPos val="nextTo"/>
        <c:crossAx val="323188912"/>
        <c:crosses val="autoZero"/>
        <c:auto val="1"/>
        <c:lblAlgn val="ctr"/>
        <c:lblOffset val="100"/>
        <c:noMultiLvlLbl val="0"/>
      </c:catAx>
      <c:valAx>
        <c:axId val="323188912"/>
        <c:scaling>
          <c:orientation val="minMax"/>
        </c:scaling>
        <c:delete val="0"/>
        <c:axPos val="l"/>
        <c:majorGridlines/>
        <c:numFmt formatCode="General" sourceLinked="1"/>
        <c:majorTickMark val="none"/>
        <c:minorTickMark val="none"/>
        <c:tickLblPos val="nextTo"/>
        <c:spPr>
          <a:ln w="9525">
            <a:noFill/>
          </a:ln>
        </c:spPr>
        <c:crossAx val="323188520"/>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Kammberg</a:t>
            </a:r>
          </a:p>
        </c:rich>
      </c:tx>
      <c:overlay val="0"/>
    </c:title>
    <c:autoTitleDeleted val="0"/>
    <c:plotArea>
      <c:layout/>
      <c:barChart>
        <c:barDir val="col"/>
        <c:grouping val="stacked"/>
        <c:varyColors val="0"/>
        <c:ser>
          <c:idx val="0"/>
          <c:order val="0"/>
          <c:tx>
            <c:strRef>
              <c:f>'Welpenübersicht 1986-2009'!$B$53</c:f>
              <c:strCache>
                <c:ptCount val="1"/>
                <c:pt idx="0">
                  <c:v>Kammberg</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1986-2009'!$D$53:$Z$53</c:f>
              <c:numCache>
                <c:formatCode>General</c:formatCode>
                <c:ptCount val="23"/>
                <c:pt idx="0">
                  <c:v>12</c:v>
                </c:pt>
                <c:pt idx="1">
                  <c:v>24</c:v>
                </c:pt>
                <c:pt idx="2">
                  <c:v>38</c:v>
                </c:pt>
                <c:pt idx="3">
                  <c:v>25</c:v>
                </c:pt>
                <c:pt idx="4">
                  <c:v>40</c:v>
                </c:pt>
                <c:pt idx="5">
                  <c:v>29</c:v>
                </c:pt>
                <c:pt idx="6">
                  <c:v>59</c:v>
                </c:pt>
                <c:pt idx="7">
                  <c:v>40</c:v>
                </c:pt>
                <c:pt idx="8">
                  <c:v>54</c:v>
                </c:pt>
                <c:pt idx="9">
                  <c:v>42</c:v>
                </c:pt>
                <c:pt idx="10">
                  <c:v>24</c:v>
                </c:pt>
                <c:pt idx="11">
                  <c:v>45</c:v>
                </c:pt>
                <c:pt idx="12">
                  <c:v>46</c:v>
                </c:pt>
                <c:pt idx="13">
                  <c:v>31</c:v>
                </c:pt>
                <c:pt idx="14">
                  <c:v>22</c:v>
                </c:pt>
                <c:pt idx="15">
                  <c:v>34</c:v>
                </c:pt>
                <c:pt idx="16">
                  <c:v>11</c:v>
                </c:pt>
                <c:pt idx="17">
                  <c:v>26</c:v>
                </c:pt>
                <c:pt idx="18">
                  <c:v>22</c:v>
                </c:pt>
                <c:pt idx="19">
                  <c:v>32</c:v>
                </c:pt>
                <c:pt idx="20">
                  <c:v>28</c:v>
                </c:pt>
                <c:pt idx="21">
                  <c:v>25</c:v>
                </c:pt>
                <c:pt idx="22">
                  <c:v>13</c:v>
                </c:pt>
              </c:numCache>
            </c:numRef>
          </c:val>
        </c:ser>
        <c:dLbls>
          <c:showLegendKey val="0"/>
          <c:showVal val="0"/>
          <c:showCatName val="0"/>
          <c:showSerName val="0"/>
          <c:showPercent val="0"/>
          <c:showBubbleSize val="0"/>
        </c:dLbls>
        <c:gapWidth val="150"/>
        <c:overlap val="100"/>
        <c:axId val="323330184"/>
        <c:axId val="323329792"/>
      </c:barChart>
      <c:catAx>
        <c:axId val="323330184"/>
        <c:scaling>
          <c:orientation val="minMax"/>
        </c:scaling>
        <c:delete val="0"/>
        <c:axPos val="b"/>
        <c:numFmt formatCode="General" sourceLinked="0"/>
        <c:majorTickMark val="none"/>
        <c:minorTickMark val="none"/>
        <c:tickLblPos val="nextTo"/>
        <c:crossAx val="323329792"/>
        <c:crosses val="autoZero"/>
        <c:auto val="1"/>
        <c:lblAlgn val="ctr"/>
        <c:lblOffset val="100"/>
        <c:noMultiLvlLbl val="0"/>
      </c:catAx>
      <c:valAx>
        <c:axId val="323329792"/>
        <c:scaling>
          <c:orientation val="minMax"/>
        </c:scaling>
        <c:delete val="0"/>
        <c:axPos val="l"/>
        <c:majorGridlines/>
        <c:numFmt formatCode="General" sourceLinked="1"/>
        <c:majorTickMark val="none"/>
        <c:minorTickMark val="none"/>
        <c:tickLblPos val="nextTo"/>
        <c:spPr>
          <a:ln w="9525">
            <a:noFill/>
          </a:ln>
        </c:spPr>
        <c:crossAx val="323330184"/>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Kapellenberg</a:t>
            </a:r>
          </a:p>
        </c:rich>
      </c:tx>
      <c:overlay val="0"/>
    </c:title>
    <c:autoTitleDeleted val="0"/>
    <c:plotArea>
      <c:layout/>
      <c:barChart>
        <c:barDir val="col"/>
        <c:grouping val="stacked"/>
        <c:varyColors val="0"/>
        <c:ser>
          <c:idx val="0"/>
          <c:order val="0"/>
          <c:tx>
            <c:strRef>
              <c:f>'Welpenübersicht 1986-2009'!$B$61</c:f>
              <c:strCache>
                <c:ptCount val="1"/>
                <c:pt idx="0">
                  <c:v>Kapellenberg</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1986-2009'!$D$61:$Z$61</c:f>
              <c:numCache>
                <c:formatCode>General</c:formatCode>
                <c:ptCount val="23"/>
                <c:pt idx="0">
                  <c:v>12</c:v>
                </c:pt>
                <c:pt idx="1">
                  <c:v>6</c:v>
                </c:pt>
                <c:pt idx="2">
                  <c:v>4</c:v>
                </c:pt>
                <c:pt idx="3">
                  <c:v>6</c:v>
                </c:pt>
                <c:pt idx="4">
                  <c:v>14</c:v>
                </c:pt>
                <c:pt idx="5">
                  <c:v>16</c:v>
                </c:pt>
                <c:pt idx="6">
                  <c:v>17</c:v>
                </c:pt>
                <c:pt idx="7">
                  <c:v>28</c:v>
                </c:pt>
                <c:pt idx="8">
                  <c:v>13</c:v>
                </c:pt>
                <c:pt idx="9">
                  <c:v>30</c:v>
                </c:pt>
                <c:pt idx="10">
                  <c:v>47</c:v>
                </c:pt>
                <c:pt idx="11">
                  <c:v>34</c:v>
                </c:pt>
                <c:pt idx="12">
                  <c:v>63</c:v>
                </c:pt>
                <c:pt idx="13">
                  <c:v>35</c:v>
                </c:pt>
                <c:pt idx="14">
                  <c:v>8</c:v>
                </c:pt>
                <c:pt idx="15">
                  <c:v>44</c:v>
                </c:pt>
                <c:pt idx="16">
                  <c:v>55</c:v>
                </c:pt>
                <c:pt idx="17">
                  <c:v>51</c:v>
                </c:pt>
                <c:pt idx="18">
                  <c:v>41</c:v>
                </c:pt>
                <c:pt idx="19">
                  <c:v>36</c:v>
                </c:pt>
                <c:pt idx="20">
                  <c:v>38</c:v>
                </c:pt>
                <c:pt idx="21">
                  <c:v>24</c:v>
                </c:pt>
                <c:pt idx="22">
                  <c:v>35</c:v>
                </c:pt>
              </c:numCache>
            </c:numRef>
          </c:val>
        </c:ser>
        <c:dLbls>
          <c:showLegendKey val="0"/>
          <c:showVal val="0"/>
          <c:showCatName val="0"/>
          <c:showSerName val="0"/>
          <c:showPercent val="0"/>
          <c:showBubbleSize val="0"/>
        </c:dLbls>
        <c:gapWidth val="150"/>
        <c:overlap val="100"/>
        <c:axId val="323330576"/>
        <c:axId val="323327832"/>
      </c:barChart>
      <c:catAx>
        <c:axId val="323330576"/>
        <c:scaling>
          <c:orientation val="minMax"/>
        </c:scaling>
        <c:delete val="0"/>
        <c:axPos val="b"/>
        <c:numFmt formatCode="General" sourceLinked="0"/>
        <c:majorTickMark val="none"/>
        <c:minorTickMark val="none"/>
        <c:tickLblPos val="nextTo"/>
        <c:crossAx val="323327832"/>
        <c:crosses val="autoZero"/>
        <c:auto val="1"/>
        <c:lblAlgn val="ctr"/>
        <c:lblOffset val="100"/>
        <c:noMultiLvlLbl val="0"/>
      </c:catAx>
      <c:valAx>
        <c:axId val="323327832"/>
        <c:scaling>
          <c:orientation val="minMax"/>
        </c:scaling>
        <c:delete val="0"/>
        <c:axPos val="l"/>
        <c:majorGridlines/>
        <c:numFmt formatCode="General" sourceLinked="1"/>
        <c:majorTickMark val="none"/>
        <c:minorTickMark val="none"/>
        <c:tickLblPos val="nextTo"/>
        <c:spPr>
          <a:ln w="9525">
            <a:noFill/>
          </a:ln>
        </c:spPr>
        <c:crossAx val="323330576"/>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Eichendorfschule</a:t>
            </a:r>
          </a:p>
        </c:rich>
      </c:tx>
      <c:overlay val="0"/>
    </c:title>
    <c:autoTitleDeleted val="0"/>
    <c:plotArea>
      <c:layout/>
      <c:barChart>
        <c:barDir val="col"/>
        <c:grouping val="stacked"/>
        <c:varyColors val="0"/>
        <c:ser>
          <c:idx val="0"/>
          <c:order val="0"/>
          <c:tx>
            <c:strRef>
              <c:f>'Welpenübersicht 1986-2009'!$B$62</c:f>
              <c:strCache>
                <c:ptCount val="1"/>
                <c:pt idx="0">
                  <c:v>Eichendorfschule</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1986-2009'!$D$62:$Z$62</c:f>
              <c:numCache>
                <c:formatCode>General</c:formatCode>
                <c:ptCount val="23"/>
                <c:pt idx="0">
                  <c:v>24</c:v>
                </c:pt>
                <c:pt idx="1">
                  <c:v>61</c:v>
                </c:pt>
                <c:pt idx="2">
                  <c:v>16</c:v>
                </c:pt>
                <c:pt idx="3">
                  <c:v>31</c:v>
                </c:pt>
                <c:pt idx="4">
                  <c:v>26</c:v>
                </c:pt>
                <c:pt idx="5">
                  <c:v>20</c:v>
                </c:pt>
                <c:pt idx="6">
                  <c:v>25</c:v>
                </c:pt>
                <c:pt idx="7">
                  <c:v>11</c:v>
                </c:pt>
                <c:pt idx="8">
                  <c:v>34</c:v>
                </c:pt>
                <c:pt idx="9">
                  <c:v>20</c:v>
                </c:pt>
                <c:pt idx="10">
                  <c:v>61</c:v>
                </c:pt>
                <c:pt idx="11">
                  <c:v>32</c:v>
                </c:pt>
                <c:pt idx="12">
                  <c:v>47</c:v>
                </c:pt>
                <c:pt idx="13">
                  <c:v>26</c:v>
                </c:pt>
                <c:pt idx="14">
                  <c:v>27</c:v>
                </c:pt>
                <c:pt idx="15">
                  <c:v>26</c:v>
                </c:pt>
                <c:pt idx="16">
                  <c:v>33</c:v>
                </c:pt>
                <c:pt idx="17">
                  <c:v>34</c:v>
                </c:pt>
                <c:pt idx="18">
                  <c:v>20</c:v>
                </c:pt>
                <c:pt idx="19">
                  <c:v>32</c:v>
                </c:pt>
                <c:pt idx="20">
                  <c:v>37</c:v>
                </c:pt>
                <c:pt idx="21">
                  <c:v>26</c:v>
                </c:pt>
                <c:pt idx="22">
                  <c:v>32</c:v>
                </c:pt>
              </c:numCache>
            </c:numRef>
          </c:val>
        </c:ser>
        <c:dLbls>
          <c:showLegendKey val="0"/>
          <c:showVal val="0"/>
          <c:showCatName val="0"/>
          <c:showSerName val="0"/>
          <c:showPercent val="0"/>
          <c:showBubbleSize val="0"/>
        </c:dLbls>
        <c:gapWidth val="150"/>
        <c:overlap val="100"/>
        <c:axId val="323418440"/>
        <c:axId val="323421576"/>
      </c:barChart>
      <c:catAx>
        <c:axId val="323418440"/>
        <c:scaling>
          <c:orientation val="minMax"/>
        </c:scaling>
        <c:delete val="0"/>
        <c:axPos val="b"/>
        <c:numFmt formatCode="General" sourceLinked="0"/>
        <c:majorTickMark val="none"/>
        <c:minorTickMark val="none"/>
        <c:tickLblPos val="nextTo"/>
        <c:crossAx val="323421576"/>
        <c:crosses val="autoZero"/>
        <c:auto val="1"/>
        <c:lblAlgn val="ctr"/>
        <c:lblOffset val="100"/>
        <c:noMultiLvlLbl val="0"/>
      </c:catAx>
      <c:valAx>
        <c:axId val="323421576"/>
        <c:scaling>
          <c:orientation val="minMax"/>
        </c:scaling>
        <c:delete val="0"/>
        <c:axPos val="l"/>
        <c:majorGridlines/>
        <c:numFmt formatCode="General" sourceLinked="1"/>
        <c:majorTickMark val="none"/>
        <c:minorTickMark val="none"/>
        <c:tickLblPos val="nextTo"/>
        <c:spPr>
          <a:ln w="9525">
            <a:noFill/>
          </a:ln>
        </c:spPr>
        <c:crossAx val="323418440"/>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Worringer Rheinaue</a:t>
            </a:r>
          </a:p>
        </c:rich>
      </c:tx>
      <c:overlay val="0"/>
    </c:title>
    <c:autoTitleDeleted val="0"/>
    <c:plotArea>
      <c:layout/>
      <c:barChart>
        <c:barDir val="col"/>
        <c:grouping val="stacked"/>
        <c:varyColors val="0"/>
        <c:ser>
          <c:idx val="0"/>
          <c:order val="0"/>
          <c:tx>
            <c:strRef>
              <c:f>'Welpenübersicht 1986-2009'!$B$63</c:f>
              <c:strCache>
                <c:ptCount val="1"/>
                <c:pt idx="0">
                  <c:v>Worringer Rheinaue</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1986-2009'!$D$63:$Z$63</c:f>
              <c:numCache>
                <c:formatCode>General</c:formatCode>
                <c:ptCount val="23"/>
                <c:pt idx="0">
                  <c:v>10</c:v>
                </c:pt>
                <c:pt idx="1">
                  <c:v>18</c:v>
                </c:pt>
                <c:pt idx="2">
                  <c:v>15</c:v>
                </c:pt>
                <c:pt idx="3">
                  <c:v>6</c:v>
                </c:pt>
                <c:pt idx="4">
                  <c:v>29</c:v>
                </c:pt>
                <c:pt idx="5">
                  <c:v>14</c:v>
                </c:pt>
                <c:pt idx="6">
                  <c:v>31</c:v>
                </c:pt>
                <c:pt idx="7">
                  <c:v>19</c:v>
                </c:pt>
                <c:pt idx="8">
                  <c:v>46</c:v>
                </c:pt>
                <c:pt idx="9">
                  <c:v>26</c:v>
                </c:pt>
                <c:pt idx="10">
                  <c:v>13</c:v>
                </c:pt>
                <c:pt idx="11">
                  <c:v>40</c:v>
                </c:pt>
                <c:pt idx="12">
                  <c:v>6</c:v>
                </c:pt>
                <c:pt idx="13">
                  <c:v>43</c:v>
                </c:pt>
                <c:pt idx="14">
                  <c:v>28</c:v>
                </c:pt>
                <c:pt idx="15">
                  <c:v>35</c:v>
                </c:pt>
                <c:pt idx="16">
                  <c:v>62</c:v>
                </c:pt>
                <c:pt idx="17">
                  <c:v>51</c:v>
                </c:pt>
                <c:pt idx="18">
                  <c:v>43</c:v>
                </c:pt>
                <c:pt idx="19">
                  <c:v>29</c:v>
                </c:pt>
                <c:pt idx="20">
                  <c:v>27</c:v>
                </c:pt>
                <c:pt idx="21">
                  <c:v>47</c:v>
                </c:pt>
                <c:pt idx="22">
                  <c:v>36</c:v>
                </c:pt>
              </c:numCache>
            </c:numRef>
          </c:val>
        </c:ser>
        <c:dLbls>
          <c:showLegendKey val="0"/>
          <c:showVal val="0"/>
          <c:showCatName val="0"/>
          <c:showSerName val="0"/>
          <c:showPercent val="0"/>
          <c:showBubbleSize val="0"/>
        </c:dLbls>
        <c:gapWidth val="150"/>
        <c:overlap val="100"/>
        <c:axId val="323423536"/>
        <c:axId val="323422752"/>
      </c:barChart>
      <c:catAx>
        <c:axId val="323423536"/>
        <c:scaling>
          <c:orientation val="minMax"/>
        </c:scaling>
        <c:delete val="0"/>
        <c:axPos val="b"/>
        <c:numFmt formatCode="General" sourceLinked="0"/>
        <c:majorTickMark val="none"/>
        <c:minorTickMark val="none"/>
        <c:tickLblPos val="nextTo"/>
        <c:crossAx val="323422752"/>
        <c:crosses val="autoZero"/>
        <c:auto val="1"/>
        <c:lblAlgn val="ctr"/>
        <c:lblOffset val="100"/>
        <c:noMultiLvlLbl val="0"/>
      </c:catAx>
      <c:valAx>
        <c:axId val="323422752"/>
        <c:scaling>
          <c:orientation val="minMax"/>
        </c:scaling>
        <c:delete val="0"/>
        <c:axPos val="l"/>
        <c:majorGridlines/>
        <c:numFmt formatCode="General" sourceLinked="1"/>
        <c:majorTickMark val="none"/>
        <c:minorTickMark val="none"/>
        <c:tickLblPos val="nextTo"/>
        <c:spPr>
          <a:ln w="9525">
            <a:noFill/>
          </a:ln>
        </c:spPr>
        <c:crossAx val="323423536"/>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Bierstadter Hof</a:t>
            </a:r>
          </a:p>
        </c:rich>
      </c:tx>
      <c:overlay val="0"/>
    </c:title>
    <c:autoTitleDeleted val="0"/>
    <c:plotArea>
      <c:layout/>
      <c:barChart>
        <c:barDir val="col"/>
        <c:grouping val="stacked"/>
        <c:varyColors val="0"/>
        <c:ser>
          <c:idx val="0"/>
          <c:order val="0"/>
          <c:tx>
            <c:strRef>
              <c:f>'Welpenübersicht 1986-2009'!$B$64</c:f>
              <c:strCache>
                <c:ptCount val="1"/>
                <c:pt idx="0">
                  <c:v>Bierstadter Hof</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1986-2009'!$D$64:$Z$64</c:f>
              <c:numCache>
                <c:formatCode>General</c:formatCode>
                <c:ptCount val="23"/>
                <c:pt idx="0">
                  <c:v>25</c:v>
                </c:pt>
                <c:pt idx="1">
                  <c:v>17</c:v>
                </c:pt>
                <c:pt idx="2">
                  <c:v>31</c:v>
                </c:pt>
                <c:pt idx="3">
                  <c:v>24</c:v>
                </c:pt>
                <c:pt idx="4">
                  <c:v>51</c:v>
                </c:pt>
                <c:pt idx="5">
                  <c:v>27</c:v>
                </c:pt>
                <c:pt idx="6">
                  <c:v>28</c:v>
                </c:pt>
                <c:pt idx="7">
                  <c:v>9</c:v>
                </c:pt>
                <c:pt idx="8">
                  <c:v>35</c:v>
                </c:pt>
                <c:pt idx="9">
                  <c:v>42</c:v>
                </c:pt>
                <c:pt idx="10">
                  <c:v>19</c:v>
                </c:pt>
                <c:pt idx="11">
                  <c:v>33</c:v>
                </c:pt>
                <c:pt idx="12">
                  <c:v>30</c:v>
                </c:pt>
                <c:pt idx="13">
                  <c:v>49</c:v>
                </c:pt>
                <c:pt idx="14">
                  <c:v>30</c:v>
                </c:pt>
                <c:pt idx="15">
                  <c:v>35</c:v>
                </c:pt>
                <c:pt idx="16">
                  <c:v>23</c:v>
                </c:pt>
                <c:pt idx="17">
                  <c:v>25</c:v>
                </c:pt>
                <c:pt idx="18">
                  <c:v>26</c:v>
                </c:pt>
                <c:pt idx="19">
                  <c:v>42</c:v>
                </c:pt>
                <c:pt idx="20">
                  <c:v>20</c:v>
                </c:pt>
                <c:pt idx="21">
                  <c:v>43</c:v>
                </c:pt>
                <c:pt idx="22">
                  <c:v>36</c:v>
                </c:pt>
              </c:numCache>
            </c:numRef>
          </c:val>
        </c:ser>
        <c:dLbls>
          <c:showLegendKey val="0"/>
          <c:showVal val="0"/>
          <c:showCatName val="0"/>
          <c:showSerName val="0"/>
          <c:showPercent val="0"/>
          <c:showBubbleSize val="0"/>
        </c:dLbls>
        <c:gapWidth val="150"/>
        <c:overlap val="100"/>
        <c:axId val="323420792"/>
        <c:axId val="323421184"/>
      </c:barChart>
      <c:catAx>
        <c:axId val="323420792"/>
        <c:scaling>
          <c:orientation val="minMax"/>
        </c:scaling>
        <c:delete val="0"/>
        <c:axPos val="b"/>
        <c:numFmt formatCode="General" sourceLinked="0"/>
        <c:majorTickMark val="none"/>
        <c:minorTickMark val="none"/>
        <c:tickLblPos val="nextTo"/>
        <c:crossAx val="323421184"/>
        <c:crosses val="autoZero"/>
        <c:auto val="1"/>
        <c:lblAlgn val="ctr"/>
        <c:lblOffset val="100"/>
        <c:noMultiLvlLbl val="0"/>
      </c:catAx>
      <c:valAx>
        <c:axId val="323421184"/>
        <c:scaling>
          <c:orientation val="minMax"/>
        </c:scaling>
        <c:delete val="0"/>
        <c:axPos val="l"/>
        <c:majorGridlines/>
        <c:numFmt formatCode="General" sourceLinked="1"/>
        <c:majorTickMark val="none"/>
        <c:minorTickMark val="none"/>
        <c:tickLblPos val="nextTo"/>
        <c:spPr>
          <a:ln w="9525">
            <a:noFill/>
          </a:ln>
        </c:spPr>
        <c:crossAx val="323420792"/>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Agrigento + Team Agrigento</a:t>
            </a:r>
          </a:p>
        </c:rich>
      </c:tx>
      <c:overlay val="0"/>
    </c:title>
    <c:autoTitleDeleted val="0"/>
    <c:plotArea>
      <c:layout/>
      <c:barChart>
        <c:barDir val="col"/>
        <c:grouping val="stacked"/>
        <c:varyColors val="0"/>
        <c:ser>
          <c:idx val="0"/>
          <c:order val="0"/>
          <c:tx>
            <c:strRef>
              <c:f>'Welpenübersicht 1986-2009'!$B$30</c:f>
              <c:strCache>
                <c:ptCount val="1"/>
                <c:pt idx="0">
                  <c:v>Agrigento *</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1986-2009'!$D$30:$Z$30</c:f>
              <c:numCache>
                <c:formatCode>General</c:formatCode>
                <c:ptCount val="23"/>
                <c:pt idx="0">
                  <c:v>18</c:v>
                </c:pt>
                <c:pt idx="1">
                  <c:v>47</c:v>
                </c:pt>
                <c:pt idx="2">
                  <c:v>44</c:v>
                </c:pt>
                <c:pt idx="3">
                  <c:v>10</c:v>
                </c:pt>
                <c:pt idx="4">
                  <c:v>34</c:v>
                </c:pt>
                <c:pt idx="5">
                  <c:v>48</c:v>
                </c:pt>
                <c:pt idx="6">
                  <c:v>48</c:v>
                </c:pt>
                <c:pt idx="7">
                  <c:v>77</c:v>
                </c:pt>
                <c:pt idx="8">
                  <c:v>59</c:v>
                </c:pt>
                <c:pt idx="9">
                  <c:v>56</c:v>
                </c:pt>
                <c:pt idx="10">
                  <c:v>67</c:v>
                </c:pt>
                <c:pt idx="11">
                  <c:v>51</c:v>
                </c:pt>
                <c:pt idx="12">
                  <c:v>44</c:v>
                </c:pt>
                <c:pt idx="13">
                  <c:v>33</c:v>
                </c:pt>
                <c:pt idx="14">
                  <c:v>30</c:v>
                </c:pt>
                <c:pt idx="15">
                  <c:v>30</c:v>
                </c:pt>
                <c:pt idx="16">
                  <c:v>33</c:v>
                </c:pt>
                <c:pt idx="17">
                  <c:v>38</c:v>
                </c:pt>
                <c:pt idx="18">
                  <c:v>53</c:v>
                </c:pt>
                <c:pt idx="19">
                  <c:v>57</c:v>
                </c:pt>
                <c:pt idx="20">
                  <c:v>31</c:v>
                </c:pt>
                <c:pt idx="21">
                  <c:v>4</c:v>
                </c:pt>
                <c:pt idx="22">
                  <c:v>24</c:v>
                </c:pt>
              </c:numCache>
            </c:numRef>
          </c:val>
        </c:ser>
        <c:ser>
          <c:idx val="1"/>
          <c:order val="1"/>
          <c:tx>
            <c:strRef>
              <c:f>'Welpenübersicht 1986-2009'!$B$125</c:f>
              <c:strCache>
                <c:ptCount val="1"/>
                <c:pt idx="0">
                  <c:v>Team Agrigento</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1986-2009'!$D$125:$Z$125</c:f>
              <c:numCache>
                <c:formatCode>General</c:formatCode>
                <c:ptCount val="23"/>
                <c:pt idx="19">
                  <c:v>5</c:v>
                </c:pt>
              </c:numCache>
            </c:numRef>
          </c:val>
        </c:ser>
        <c:dLbls>
          <c:showLegendKey val="0"/>
          <c:showVal val="0"/>
          <c:showCatName val="0"/>
          <c:showSerName val="0"/>
          <c:showPercent val="0"/>
          <c:showBubbleSize val="0"/>
        </c:dLbls>
        <c:gapWidth val="150"/>
        <c:overlap val="100"/>
        <c:axId val="271905816"/>
        <c:axId val="271910912"/>
      </c:barChart>
      <c:catAx>
        <c:axId val="271905816"/>
        <c:scaling>
          <c:orientation val="minMax"/>
        </c:scaling>
        <c:delete val="0"/>
        <c:axPos val="b"/>
        <c:numFmt formatCode="General" sourceLinked="0"/>
        <c:majorTickMark val="none"/>
        <c:minorTickMark val="none"/>
        <c:tickLblPos val="nextTo"/>
        <c:crossAx val="271910912"/>
        <c:crosses val="autoZero"/>
        <c:auto val="1"/>
        <c:lblAlgn val="ctr"/>
        <c:lblOffset val="100"/>
        <c:noMultiLvlLbl val="0"/>
      </c:catAx>
      <c:valAx>
        <c:axId val="271910912"/>
        <c:scaling>
          <c:orientation val="minMax"/>
        </c:scaling>
        <c:delete val="0"/>
        <c:axPos val="l"/>
        <c:majorGridlines/>
        <c:numFmt formatCode="General" sourceLinked="1"/>
        <c:majorTickMark val="none"/>
        <c:minorTickMark val="none"/>
        <c:tickLblPos val="nextTo"/>
        <c:spPr>
          <a:ln w="9525">
            <a:noFill/>
          </a:ln>
        </c:spPr>
        <c:crossAx val="271905816"/>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Kiefersheck</a:t>
            </a:r>
          </a:p>
        </c:rich>
      </c:tx>
      <c:overlay val="0"/>
    </c:title>
    <c:autoTitleDeleted val="0"/>
    <c:plotArea>
      <c:layout/>
      <c:barChart>
        <c:barDir val="col"/>
        <c:grouping val="stacked"/>
        <c:varyColors val="0"/>
        <c:ser>
          <c:idx val="0"/>
          <c:order val="0"/>
          <c:tx>
            <c:strRef>
              <c:f>'Welpenübersicht 1986-2009'!$B$31</c:f>
              <c:strCache>
                <c:ptCount val="1"/>
                <c:pt idx="0">
                  <c:v>Kiefersheck</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1986-2009'!$D$31:$Z$31</c:f>
              <c:numCache>
                <c:formatCode>General</c:formatCode>
                <c:ptCount val="23"/>
                <c:pt idx="0">
                  <c:v>58</c:v>
                </c:pt>
                <c:pt idx="1">
                  <c:v>47</c:v>
                </c:pt>
                <c:pt idx="2">
                  <c:v>34</c:v>
                </c:pt>
                <c:pt idx="3">
                  <c:v>54</c:v>
                </c:pt>
                <c:pt idx="4">
                  <c:v>65</c:v>
                </c:pt>
                <c:pt idx="5">
                  <c:v>47</c:v>
                </c:pt>
                <c:pt idx="6">
                  <c:v>45</c:v>
                </c:pt>
                <c:pt idx="7">
                  <c:v>74</c:v>
                </c:pt>
                <c:pt idx="8">
                  <c:v>64</c:v>
                </c:pt>
                <c:pt idx="9">
                  <c:v>30</c:v>
                </c:pt>
                <c:pt idx="10">
                  <c:v>62</c:v>
                </c:pt>
                <c:pt idx="11">
                  <c:v>21</c:v>
                </c:pt>
                <c:pt idx="12">
                  <c:v>27</c:v>
                </c:pt>
                <c:pt idx="13">
                  <c:v>19</c:v>
                </c:pt>
                <c:pt idx="14">
                  <c:v>24</c:v>
                </c:pt>
                <c:pt idx="15">
                  <c:v>18</c:v>
                </c:pt>
                <c:pt idx="16">
                  <c:v>12</c:v>
                </c:pt>
                <c:pt idx="18">
                  <c:v>6</c:v>
                </c:pt>
              </c:numCache>
            </c:numRef>
          </c:val>
        </c:ser>
        <c:dLbls>
          <c:showLegendKey val="0"/>
          <c:showVal val="0"/>
          <c:showCatName val="0"/>
          <c:showSerName val="0"/>
          <c:showPercent val="0"/>
          <c:showBubbleSize val="0"/>
        </c:dLbls>
        <c:gapWidth val="150"/>
        <c:overlap val="100"/>
        <c:axId val="323423144"/>
        <c:axId val="323921632"/>
      </c:barChart>
      <c:catAx>
        <c:axId val="323423144"/>
        <c:scaling>
          <c:orientation val="minMax"/>
        </c:scaling>
        <c:delete val="0"/>
        <c:axPos val="b"/>
        <c:numFmt formatCode="General" sourceLinked="0"/>
        <c:majorTickMark val="none"/>
        <c:minorTickMark val="none"/>
        <c:tickLblPos val="nextTo"/>
        <c:crossAx val="323921632"/>
        <c:crosses val="autoZero"/>
        <c:auto val="1"/>
        <c:lblAlgn val="ctr"/>
        <c:lblOffset val="100"/>
        <c:noMultiLvlLbl val="0"/>
      </c:catAx>
      <c:valAx>
        <c:axId val="323921632"/>
        <c:scaling>
          <c:orientation val="minMax"/>
        </c:scaling>
        <c:delete val="0"/>
        <c:axPos val="l"/>
        <c:majorGridlines/>
        <c:numFmt formatCode="General" sourceLinked="1"/>
        <c:majorTickMark val="none"/>
        <c:minorTickMark val="none"/>
        <c:tickLblPos val="nextTo"/>
        <c:spPr>
          <a:ln w="9525">
            <a:noFill/>
          </a:ln>
        </c:spPr>
        <c:crossAx val="323423144"/>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Gräfental</a:t>
            </a:r>
          </a:p>
        </c:rich>
      </c:tx>
      <c:overlay val="0"/>
    </c:title>
    <c:autoTitleDeleted val="0"/>
    <c:plotArea>
      <c:layout/>
      <c:barChart>
        <c:barDir val="col"/>
        <c:grouping val="stacked"/>
        <c:varyColors val="0"/>
        <c:ser>
          <c:idx val="0"/>
          <c:order val="0"/>
          <c:tx>
            <c:strRef>
              <c:f>'Welpenübersicht 1986-2009'!$B$51</c:f>
              <c:strCache>
                <c:ptCount val="1"/>
                <c:pt idx="0">
                  <c:v>Gräfental</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1986-2009'!$D$51:$Z$51</c:f>
              <c:numCache>
                <c:formatCode>General</c:formatCode>
                <c:ptCount val="23"/>
                <c:pt idx="1">
                  <c:v>2</c:v>
                </c:pt>
                <c:pt idx="2">
                  <c:v>2</c:v>
                </c:pt>
                <c:pt idx="4">
                  <c:v>14</c:v>
                </c:pt>
                <c:pt idx="5">
                  <c:v>14</c:v>
                </c:pt>
                <c:pt idx="6">
                  <c:v>40</c:v>
                </c:pt>
                <c:pt idx="7">
                  <c:v>66</c:v>
                </c:pt>
                <c:pt idx="8">
                  <c:v>41</c:v>
                </c:pt>
                <c:pt idx="9">
                  <c:v>38</c:v>
                </c:pt>
                <c:pt idx="10">
                  <c:v>16</c:v>
                </c:pt>
                <c:pt idx="11">
                  <c:v>26</c:v>
                </c:pt>
                <c:pt idx="12">
                  <c:v>45</c:v>
                </c:pt>
                <c:pt idx="13">
                  <c:v>53</c:v>
                </c:pt>
                <c:pt idx="14">
                  <c:v>41</c:v>
                </c:pt>
                <c:pt idx="15">
                  <c:v>59</c:v>
                </c:pt>
                <c:pt idx="16">
                  <c:v>53</c:v>
                </c:pt>
                <c:pt idx="17">
                  <c:v>37</c:v>
                </c:pt>
                <c:pt idx="18">
                  <c:v>39</c:v>
                </c:pt>
                <c:pt idx="19">
                  <c:v>71</c:v>
                </c:pt>
                <c:pt idx="20">
                  <c:v>24</c:v>
                </c:pt>
                <c:pt idx="21">
                  <c:v>12</c:v>
                </c:pt>
                <c:pt idx="22">
                  <c:v>5</c:v>
                </c:pt>
              </c:numCache>
            </c:numRef>
          </c:val>
        </c:ser>
        <c:dLbls>
          <c:showLegendKey val="0"/>
          <c:showVal val="0"/>
          <c:showCatName val="0"/>
          <c:showSerName val="0"/>
          <c:showPercent val="0"/>
          <c:showBubbleSize val="0"/>
        </c:dLbls>
        <c:gapWidth val="150"/>
        <c:overlap val="100"/>
        <c:axId val="323925160"/>
        <c:axId val="323921240"/>
      </c:barChart>
      <c:catAx>
        <c:axId val="323925160"/>
        <c:scaling>
          <c:orientation val="minMax"/>
        </c:scaling>
        <c:delete val="0"/>
        <c:axPos val="b"/>
        <c:numFmt formatCode="General" sourceLinked="0"/>
        <c:majorTickMark val="none"/>
        <c:minorTickMark val="none"/>
        <c:tickLblPos val="nextTo"/>
        <c:crossAx val="323921240"/>
        <c:crosses val="autoZero"/>
        <c:auto val="1"/>
        <c:lblAlgn val="ctr"/>
        <c:lblOffset val="100"/>
        <c:noMultiLvlLbl val="0"/>
      </c:catAx>
      <c:valAx>
        <c:axId val="323921240"/>
        <c:scaling>
          <c:orientation val="minMax"/>
        </c:scaling>
        <c:delete val="0"/>
        <c:axPos val="l"/>
        <c:majorGridlines/>
        <c:numFmt formatCode="General" sourceLinked="1"/>
        <c:majorTickMark val="none"/>
        <c:minorTickMark val="none"/>
        <c:tickLblPos val="nextTo"/>
        <c:spPr>
          <a:ln w="9525">
            <a:noFill/>
          </a:ln>
        </c:spPr>
        <c:crossAx val="323925160"/>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Ernetranch</a:t>
            </a:r>
          </a:p>
        </c:rich>
      </c:tx>
      <c:overlay val="0"/>
    </c:title>
    <c:autoTitleDeleted val="0"/>
    <c:plotArea>
      <c:layout/>
      <c:barChart>
        <c:barDir val="col"/>
        <c:grouping val="stacked"/>
        <c:varyColors val="0"/>
        <c:ser>
          <c:idx val="0"/>
          <c:order val="0"/>
          <c:tx>
            <c:strRef>
              <c:f>'Welpenübersicht 1986-2009'!$B$67</c:f>
              <c:strCache>
                <c:ptCount val="1"/>
                <c:pt idx="0">
                  <c:v>Ernetranch</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1986-2009'!$D$67:$Z$67</c:f>
              <c:numCache>
                <c:formatCode>General</c:formatCode>
                <c:ptCount val="23"/>
                <c:pt idx="0">
                  <c:v>32</c:v>
                </c:pt>
                <c:pt idx="1">
                  <c:v>20</c:v>
                </c:pt>
                <c:pt idx="2">
                  <c:v>38</c:v>
                </c:pt>
                <c:pt idx="3">
                  <c:v>10</c:v>
                </c:pt>
                <c:pt idx="4">
                  <c:v>36</c:v>
                </c:pt>
                <c:pt idx="5">
                  <c:v>26</c:v>
                </c:pt>
                <c:pt idx="6">
                  <c:v>49</c:v>
                </c:pt>
                <c:pt idx="7">
                  <c:v>41</c:v>
                </c:pt>
                <c:pt idx="8">
                  <c:v>63</c:v>
                </c:pt>
                <c:pt idx="9">
                  <c:v>34</c:v>
                </c:pt>
                <c:pt idx="10">
                  <c:v>26</c:v>
                </c:pt>
                <c:pt idx="11">
                  <c:v>29</c:v>
                </c:pt>
                <c:pt idx="12">
                  <c:v>37</c:v>
                </c:pt>
                <c:pt idx="13">
                  <c:v>43</c:v>
                </c:pt>
                <c:pt idx="14">
                  <c:v>7</c:v>
                </c:pt>
                <c:pt idx="15">
                  <c:v>34</c:v>
                </c:pt>
                <c:pt idx="16">
                  <c:v>15</c:v>
                </c:pt>
                <c:pt idx="17">
                  <c:v>22</c:v>
                </c:pt>
                <c:pt idx="18">
                  <c:v>13</c:v>
                </c:pt>
                <c:pt idx="19">
                  <c:v>5</c:v>
                </c:pt>
                <c:pt idx="20">
                  <c:v>38</c:v>
                </c:pt>
                <c:pt idx="21">
                  <c:v>45</c:v>
                </c:pt>
                <c:pt idx="22">
                  <c:v>19</c:v>
                </c:pt>
              </c:numCache>
            </c:numRef>
          </c:val>
        </c:ser>
        <c:dLbls>
          <c:showLegendKey val="0"/>
          <c:showVal val="0"/>
          <c:showCatName val="0"/>
          <c:showSerName val="0"/>
          <c:showPercent val="0"/>
          <c:showBubbleSize val="0"/>
        </c:dLbls>
        <c:gapWidth val="150"/>
        <c:overlap val="100"/>
        <c:axId val="323922024"/>
        <c:axId val="323927120"/>
      </c:barChart>
      <c:catAx>
        <c:axId val="323922024"/>
        <c:scaling>
          <c:orientation val="minMax"/>
        </c:scaling>
        <c:delete val="0"/>
        <c:axPos val="b"/>
        <c:numFmt formatCode="General" sourceLinked="0"/>
        <c:majorTickMark val="none"/>
        <c:minorTickMark val="none"/>
        <c:tickLblPos val="nextTo"/>
        <c:crossAx val="323927120"/>
        <c:crosses val="autoZero"/>
        <c:auto val="1"/>
        <c:lblAlgn val="ctr"/>
        <c:lblOffset val="100"/>
        <c:noMultiLvlLbl val="0"/>
      </c:catAx>
      <c:valAx>
        <c:axId val="323927120"/>
        <c:scaling>
          <c:orientation val="minMax"/>
        </c:scaling>
        <c:delete val="0"/>
        <c:axPos val="l"/>
        <c:majorGridlines/>
        <c:numFmt formatCode="General" sourceLinked="1"/>
        <c:majorTickMark val="none"/>
        <c:minorTickMark val="none"/>
        <c:tickLblPos val="nextTo"/>
        <c:spPr>
          <a:ln w="9525">
            <a:noFill/>
          </a:ln>
        </c:spPr>
        <c:crossAx val="323922024"/>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Emkendorfer Park</a:t>
            </a:r>
          </a:p>
        </c:rich>
      </c:tx>
      <c:overlay val="0"/>
    </c:title>
    <c:autoTitleDeleted val="0"/>
    <c:plotArea>
      <c:layout/>
      <c:barChart>
        <c:barDir val="col"/>
        <c:grouping val="stacked"/>
        <c:varyColors val="0"/>
        <c:ser>
          <c:idx val="0"/>
          <c:order val="0"/>
          <c:tx>
            <c:strRef>
              <c:f>'Welpenübersicht 1986-2009'!$B$68</c:f>
              <c:strCache>
                <c:ptCount val="1"/>
                <c:pt idx="0">
                  <c:v>Emkendorfer Park</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1986-2009'!$D$68:$Z$68</c:f>
              <c:numCache>
                <c:formatCode>General</c:formatCode>
                <c:ptCount val="23"/>
                <c:pt idx="0">
                  <c:v>16</c:v>
                </c:pt>
                <c:pt idx="1">
                  <c:v>20</c:v>
                </c:pt>
                <c:pt idx="2">
                  <c:v>13</c:v>
                </c:pt>
                <c:pt idx="3">
                  <c:v>13</c:v>
                </c:pt>
                <c:pt idx="4">
                  <c:v>40</c:v>
                </c:pt>
                <c:pt idx="5">
                  <c:v>27</c:v>
                </c:pt>
                <c:pt idx="6">
                  <c:v>22</c:v>
                </c:pt>
                <c:pt idx="7">
                  <c:v>25</c:v>
                </c:pt>
                <c:pt idx="8">
                  <c:v>28</c:v>
                </c:pt>
                <c:pt idx="9">
                  <c:v>35</c:v>
                </c:pt>
                <c:pt idx="10">
                  <c:v>61</c:v>
                </c:pt>
                <c:pt idx="11">
                  <c:v>30</c:v>
                </c:pt>
                <c:pt idx="12">
                  <c:v>50</c:v>
                </c:pt>
                <c:pt idx="13">
                  <c:v>33</c:v>
                </c:pt>
                <c:pt idx="14">
                  <c:v>43</c:v>
                </c:pt>
                <c:pt idx="15">
                  <c:v>17</c:v>
                </c:pt>
                <c:pt idx="16">
                  <c:v>27</c:v>
                </c:pt>
                <c:pt idx="17">
                  <c:v>21</c:v>
                </c:pt>
                <c:pt idx="18">
                  <c:v>22</c:v>
                </c:pt>
                <c:pt idx="19">
                  <c:v>32</c:v>
                </c:pt>
                <c:pt idx="20">
                  <c:v>43</c:v>
                </c:pt>
                <c:pt idx="21">
                  <c:v>28</c:v>
                </c:pt>
                <c:pt idx="22">
                  <c:v>34</c:v>
                </c:pt>
              </c:numCache>
            </c:numRef>
          </c:val>
        </c:ser>
        <c:dLbls>
          <c:showLegendKey val="0"/>
          <c:showVal val="0"/>
          <c:showCatName val="0"/>
          <c:showSerName val="0"/>
          <c:showPercent val="0"/>
          <c:showBubbleSize val="0"/>
        </c:dLbls>
        <c:gapWidth val="150"/>
        <c:overlap val="100"/>
        <c:axId val="323924376"/>
        <c:axId val="323922416"/>
      </c:barChart>
      <c:catAx>
        <c:axId val="323924376"/>
        <c:scaling>
          <c:orientation val="minMax"/>
        </c:scaling>
        <c:delete val="0"/>
        <c:axPos val="b"/>
        <c:numFmt formatCode="General" sourceLinked="0"/>
        <c:majorTickMark val="none"/>
        <c:minorTickMark val="none"/>
        <c:tickLblPos val="nextTo"/>
        <c:crossAx val="323922416"/>
        <c:crosses val="autoZero"/>
        <c:auto val="1"/>
        <c:lblAlgn val="ctr"/>
        <c:lblOffset val="100"/>
        <c:noMultiLvlLbl val="0"/>
      </c:catAx>
      <c:valAx>
        <c:axId val="323922416"/>
        <c:scaling>
          <c:orientation val="minMax"/>
        </c:scaling>
        <c:delete val="0"/>
        <c:axPos val="l"/>
        <c:majorGridlines/>
        <c:numFmt formatCode="General" sourceLinked="1"/>
        <c:majorTickMark val="none"/>
        <c:minorTickMark val="none"/>
        <c:tickLblPos val="nextTo"/>
        <c:spPr>
          <a:ln w="9525">
            <a:noFill/>
          </a:ln>
        </c:spPr>
        <c:crossAx val="323924376"/>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Natoplatz</a:t>
            </a:r>
          </a:p>
        </c:rich>
      </c:tx>
      <c:overlay val="0"/>
    </c:title>
    <c:autoTitleDeleted val="0"/>
    <c:plotArea>
      <c:layout/>
      <c:barChart>
        <c:barDir val="col"/>
        <c:grouping val="stacked"/>
        <c:varyColors val="0"/>
        <c:ser>
          <c:idx val="0"/>
          <c:order val="0"/>
          <c:tx>
            <c:strRef>
              <c:f>'Welpenübersicht 1986-2009'!$B$60</c:f>
              <c:strCache>
                <c:ptCount val="1"/>
                <c:pt idx="0">
                  <c:v>Natoplatz</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1986-2009'!$D$60:$Z$60</c:f>
              <c:numCache>
                <c:formatCode>General</c:formatCode>
                <c:ptCount val="23"/>
                <c:pt idx="0">
                  <c:v>82</c:v>
                </c:pt>
                <c:pt idx="1">
                  <c:v>68</c:v>
                </c:pt>
                <c:pt idx="2">
                  <c:v>54</c:v>
                </c:pt>
                <c:pt idx="3">
                  <c:v>49</c:v>
                </c:pt>
                <c:pt idx="4">
                  <c:v>69</c:v>
                </c:pt>
                <c:pt idx="5">
                  <c:v>44</c:v>
                </c:pt>
                <c:pt idx="6">
                  <c:v>50</c:v>
                </c:pt>
                <c:pt idx="7">
                  <c:v>37</c:v>
                </c:pt>
                <c:pt idx="8">
                  <c:v>18</c:v>
                </c:pt>
                <c:pt idx="9">
                  <c:v>22</c:v>
                </c:pt>
                <c:pt idx="10">
                  <c:v>16</c:v>
                </c:pt>
                <c:pt idx="11">
                  <c:v>21</c:v>
                </c:pt>
                <c:pt idx="12">
                  <c:v>8</c:v>
                </c:pt>
                <c:pt idx="13">
                  <c:v>12</c:v>
                </c:pt>
                <c:pt idx="14">
                  <c:v>10</c:v>
                </c:pt>
                <c:pt idx="15">
                  <c:v>24</c:v>
                </c:pt>
                <c:pt idx="16">
                  <c:v>21</c:v>
                </c:pt>
                <c:pt idx="17">
                  <c:v>10</c:v>
                </c:pt>
                <c:pt idx="18">
                  <c:v>13</c:v>
                </c:pt>
                <c:pt idx="19">
                  <c:v>22</c:v>
                </c:pt>
                <c:pt idx="21">
                  <c:v>9</c:v>
                </c:pt>
                <c:pt idx="22">
                  <c:v>21</c:v>
                </c:pt>
              </c:numCache>
            </c:numRef>
          </c:val>
        </c:ser>
        <c:dLbls>
          <c:showLegendKey val="0"/>
          <c:showVal val="0"/>
          <c:showCatName val="0"/>
          <c:showSerName val="0"/>
          <c:showPercent val="0"/>
          <c:showBubbleSize val="0"/>
        </c:dLbls>
        <c:gapWidth val="150"/>
        <c:overlap val="100"/>
        <c:axId val="323925552"/>
        <c:axId val="323922808"/>
      </c:barChart>
      <c:catAx>
        <c:axId val="323925552"/>
        <c:scaling>
          <c:orientation val="minMax"/>
        </c:scaling>
        <c:delete val="0"/>
        <c:axPos val="b"/>
        <c:numFmt formatCode="General" sourceLinked="0"/>
        <c:majorTickMark val="none"/>
        <c:minorTickMark val="none"/>
        <c:tickLblPos val="nextTo"/>
        <c:crossAx val="323922808"/>
        <c:crosses val="autoZero"/>
        <c:auto val="1"/>
        <c:lblAlgn val="ctr"/>
        <c:lblOffset val="100"/>
        <c:noMultiLvlLbl val="0"/>
      </c:catAx>
      <c:valAx>
        <c:axId val="323922808"/>
        <c:scaling>
          <c:orientation val="minMax"/>
        </c:scaling>
        <c:delete val="0"/>
        <c:axPos val="l"/>
        <c:majorGridlines/>
        <c:numFmt formatCode="General" sourceLinked="1"/>
        <c:majorTickMark val="none"/>
        <c:minorTickMark val="none"/>
        <c:tickLblPos val="nextTo"/>
        <c:spPr>
          <a:ln w="9525">
            <a:noFill/>
          </a:ln>
        </c:spPr>
        <c:crossAx val="323925552"/>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Sandkautschneise</a:t>
            </a:r>
          </a:p>
        </c:rich>
      </c:tx>
      <c:overlay val="0"/>
    </c:title>
    <c:autoTitleDeleted val="0"/>
    <c:plotArea>
      <c:layout/>
      <c:barChart>
        <c:barDir val="col"/>
        <c:grouping val="stacked"/>
        <c:varyColors val="0"/>
        <c:ser>
          <c:idx val="0"/>
          <c:order val="0"/>
          <c:tx>
            <c:strRef>
              <c:f>'Welpenübersicht 1986-2009'!$B$70</c:f>
              <c:strCache>
                <c:ptCount val="1"/>
                <c:pt idx="0">
                  <c:v>Sandkautschneise</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1986-2009'!$D$70:$Z$70</c:f>
              <c:numCache>
                <c:formatCode>General</c:formatCode>
                <c:ptCount val="23"/>
                <c:pt idx="0">
                  <c:v>24</c:v>
                </c:pt>
                <c:pt idx="1">
                  <c:v>24</c:v>
                </c:pt>
                <c:pt idx="2">
                  <c:v>33</c:v>
                </c:pt>
                <c:pt idx="3">
                  <c:v>20</c:v>
                </c:pt>
                <c:pt idx="4">
                  <c:v>27</c:v>
                </c:pt>
                <c:pt idx="5">
                  <c:v>25</c:v>
                </c:pt>
                <c:pt idx="6">
                  <c:v>39</c:v>
                </c:pt>
                <c:pt idx="7">
                  <c:v>26</c:v>
                </c:pt>
                <c:pt idx="8">
                  <c:v>16</c:v>
                </c:pt>
                <c:pt idx="9">
                  <c:v>47</c:v>
                </c:pt>
                <c:pt idx="10">
                  <c:v>43</c:v>
                </c:pt>
                <c:pt idx="11">
                  <c:v>27</c:v>
                </c:pt>
                <c:pt idx="12">
                  <c:v>28</c:v>
                </c:pt>
                <c:pt idx="13">
                  <c:v>34</c:v>
                </c:pt>
                <c:pt idx="14">
                  <c:v>40</c:v>
                </c:pt>
                <c:pt idx="15">
                  <c:v>26</c:v>
                </c:pt>
                <c:pt idx="16">
                  <c:v>35</c:v>
                </c:pt>
                <c:pt idx="17">
                  <c:v>29</c:v>
                </c:pt>
                <c:pt idx="18">
                  <c:v>39</c:v>
                </c:pt>
                <c:pt idx="19">
                  <c:v>26</c:v>
                </c:pt>
                <c:pt idx="20">
                  <c:v>39</c:v>
                </c:pt>
                <c:pt idx="21">
                  <c:v>24</c:v>
                </c:pt>
                <c:pt idx="22">
                  <c:v>7</c:v>
                </c:pt>
              </c:numCache>
            </c:numRef>
          </c:val>
        </c:ser>
        <c:dLbls>
          <c:showLegendKey val="0"/>
          <c:showVal val="0"/>
          <c:showCatName val="0"/>
          <c:showSerName val="0"/>
          <c:showPercent val="0"/>
          <c:showBubbleSize val="0"/>
        </c:dLbls>
        <c:gapWidth val="150"/>
        <c:overlap val="100"/>
        <c:axId val="323927512"/>
        <c:axId val="323923592"/>
      </c:barChart>
      <c:catAx>
        <c:axId val="323927512"/>
        <c:scaling>
          <c:orientation val="minMax"/>
        </c:scaling>
        <c:delete val="0"/>
        <c:axPos val="b"/>
        <c:numFmt formatCode="General" sourceLinked="0"/>
        <c:majorTickMark val="none"/>
        <c:minorTickMark val="none"/>
        <c:tickLblPos val="nextTo"/>
        <c:crossAx val="323923592"/>
        <c:crosses val="autoZero"/>
        <c:auto val="1"/>
        <c:lblAlgn val="ctr"/>
        <c:lblOffset val="100"/>
        <c:noMultiLvlLbl val="0"/>
      </c:catAx>
      <c:valAx>
        <c:axId val="323923592"/>
        <c:scaling>
          <c:orientation val="minMax"/>
        </c:scaling>
        <c:delete val="0"/>
        <c:axPos val="l"/>
        <c:majorGridlines/>
        <c:numFmt formatCode="General" sourceLinked="1"/>
        <c:majorTickMark val="none"/>
        <c:minorTickMark val="none"/>
        <c:tickLblPos val="nextTo"/>
        <c:spPr>
          <a:ln w="9525">
            <a:noFill/>
          </a:ln>
        </c:spPr>
        <c:crossAx val="323927512"/>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Winnloh</a:t>
            </a:r>
          </a:p>
        </c:rich>
      </c:tx>
      <c:overlay val="0"/>
    </c:title>
    <c:autoTitleDeleted val="0"/>
    <c:plotArea>
      <c:layout/>
      <c:barChart>
        <c:barDir val="col"/>
        <c:grouping val="stacked"/>
        <c:varyColors val="0"/>
        <c:ser>
          <c:idx val="0"/>
          <c:order val="0"/>
          <c:tx>
            <c:strRef>
              <c:f>'Welpenübersicht 1986-2009'!$B$72</c:f>
              <c:strCache>
                <c:ptCount val="1"/>
                <c:pt idx="0">
                  <c:v>Winnloh</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1986-2009'!$D$72:$Z$72</c:f>
              <c:numCache>
                <c:formatCode>General</c:formatCode>
                <c:ptCount val="23"/>
                <c:pt idx="0">
                  <c:v>7</c:v>
                </c:pt>
                <c:pt idx="1">
                  <c:v>16</c:v>
                </c:pt>
                <c:pt idx="2">
                  <c:v>21</c:v>
                </c:pt>
                <c:pt idx="3">
                  <c:v>19</c:v>
                </c:pt>
                <c:pt idx="4">
                  <c:v>9</c:v>
                </c:pt>
                <c:pt idx="5">
                  <c:v>24</c:v>
                </c:pt>
                <c:pt idx="6">
                  <c:v>27</c:v>
                </c:pt>
                <c:pt idx="7">
                  <c:v>82</c:v>
                </c:pt>
                <c:pt idx="8">
                  <c:v>48</c:v>
                </c:pt>
                <c:pt idx="9">
                  <c:v>48</c:v>
                </c:pt>
                <c:pt idx="10">
                  <c:v>53</c:v>
                </c:pt>
                <c:pt idx="11">
                  <c:v>25</c:v>
                </c:pt>
                <c:pt idx="12">
                  <c:v>19</c:v>
                </c:pt>
                <c:pt idx="13">
                  <c:v>31</c:v>
                </c:pt>
                <c:pt idx="14">
                  <c:v>34</c:v>
                </c:pt>
                <c:pt idx="15">
                  <c:v>37</c:v>
                </c:pt>
                <c:pt idx="16">
                  <c:v>31</c:v>
                </c:pt>
                <c:pt idx="17">
                  <c:v>32</c:v>
                </c:pt>
                <c:pt idx="18">
                  <c:v>20</c:v>
                </c:pt>
                <c:pt idx="19">
                  <c:v>13</c:v>
                </c:pt>
                <c:pt idx="20">
                  <c:v>21</c:v>
                </c:pt>
                <c:pt idx="21">
                  <c:v>25</c:v>
                </c:pt>
                <c:pt idx="22">
                  <c:v>23</c:v>
                </c:pt>
              </c:numCache>
            </c:numRef>
          </c:val>
        </c:ser>
        <c:dLbls>
          <c:showLegendKey val="0"/>
          <c:showVal val="0"/>
          <c:showCatName val="0"/>
          <c:showSerName val="0"/>
          <c:showPercent val="0"/>
          <c:showBubbleSize val="0"/>
        </c:dLbls>
        <c:gapWidth val="150"/>
        <c:overlap val="100"/>
        <c:axId val="323928296"/>
        <c:axId val="323919672"/>
      </c:barChart>
      <c:catAx>
        <c:axId val="323928296"/>
        <c:scaling>
          <c:orientation val="minMax"/>
        </c:scaling>
        <c:delete val="0"/>
        <c:axPos val="b"/>
        <c:numFmt formatCode="General" sourceLinked="0"/>
        <c:majorTickMark val="none"/>
        <c:minorTickMark val="none"/>
        <c:tickLblPos val="nextTo"/>
        <c:crossAx val="323919672"/>
        <c:crosses val="autoZero"/>
        <c:auto val="1"/>
        <c:lblAlgn val="ctr"/>
        <c:lblOffset val="100"/>
        <c:noMultiLvlLbl val="0"/>
      </c:catAx>
      <c:valAx>
        <c:axId val="323919672"/>
        <c:scaling>
          <c:orientation val="minMax"/>
        </c:scaling>
        <c:delete val="0"/>
        <c:axPos val="l"/>
        <c:majorGridlines/>
        <c:numFmt formatCode="General" sourceLinked="1"/>
        <c:majorTickMark val="none"/>
        <c:minorTickMark val="none"/>
        <c:tickLblPos val="nextTo"/>
        <c:spPr>
          <a:ln w="9525">
            <a:noFill/>
          </a:ln>
        </c:spPr>
        <c:crossAx val="323928296"/>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Arolser Holz</a:t>
            </a:r>
          </a:p>
        </c:rich>
      </c:tx>
      <c:overlay val="0"/>
    </c:title>
    <c:autoTitleDeleted val="0"/>
    <c:plotArea>
      <c:layout/>
      <c:barChart>
        <c:barDir val="col"/>
        <c:grouping val="stacked"/>
        <c:varyColors val="0"/>
        <c:ser>
          <c:idx val="0"/>
          <c:order val="0"/>
          <c:tx>
            <c:strRef>
              <c:f>'Welpenübersicht 1986-2009'!$B$74</c:f>
              <c:strCache>
                <c:ptCount val="1"/>
                <c:pt idx="0">
                  <c:v>Arolser Holz</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1986-2009'!$D$74:$Z$74</c:f>
              <c:numCache>
                <c:formatCode>General</c:formatCode>
                <c:ptCount val="23"/>
                <c:pt idx="0">
                  <c:v>13</c:v>
                </c:pt>
                <c:pt idx="1">
                  <c:v>32</c:v>
                </c:pt>
                <c:pt idx="2">
                  <c:v>22</c:v>
                </c:pt>
                <c:pt idx="3">
                  <c:v>16</c:v>
                </c:pt>
                <c:pt idx="4">
                  <c:v>17</c:v>
                </c:pt>
                <c:pt idx="5">
                  <c:v>21</c:v>
                </c:pt>
                <c:pt idx="6">
                  <c:v>46</c:v>
                </c:pt>
                <c:pt idx="7">
                  <c:v>50</c:v>
                </c:pt>
                <c:pt idx="8">
                  <c:v>43</c:v>
                </c:pt>
                <c:pt idx="9">
                  <c:v>37</c:v>
                </c:pt>
                <c:pt idx="10">
                  <c:v>54</c:v>
                </c:pt>
                <c:pt idx="11">
                  <c:v>33</c:v>
                </c:pt>
                <c:pt idx="12">
                  <c:v>32</c:v>
                </c:pt>
                <c:pt idx="13">
                  <c:v>30</c:v>
                </c:pt>
                <c:pt idx="14">
                  <c:v>23</c:v>
                </c:pt>
                <c:pt idx="15">
                  <c:v>56</c:v>
                </c:pt>
                <c:pt idx="16">
                  <c:v>16</c:v>
                </c:pt>
                <c:pt idx="17">
                  <c:v>9</c:v>
                </c:pt>
                <c:pt idx="18">
                  <c:v>28</c:v>
                </c:pt>
                <c:pt idx="19">
                  <c:v>25</c:v>
                </c:pt>
                <c:pt idx="20">
                  <c:v>19</c:v>
                </c:pt>
                <c:pt idx="21">
                  <c:v>32</c:v>
                </c:pt>
                <c:pt idx="22">
                  <c:v>13</c:v>
                </c:pt>
              </c:numCache>
            </c:numRef>
          </c:val>
        </c:ser>
        <c:dLbls>
          <c:showLegendKey val="0"/>
          <c:showVal val="0"/>
          <c:showCatName val="0"/>
          <c:showSerName val="0"/>
          <c:showPercent val="0"/>
          <c:showBubbleSize val="0"/>
        </c:dLbls>
        <c:gapWidth val="150"/>
        <c:overlap val="100"/>
        <c:axId val="323920456"/>
        <c:axId val="323925944"/>
      </c:barChart>
      <c:catAx>
        <c:axId val="323920456"/>
        <c:scaling>
          <c:orientation val="minMax"/>
        </c:scaling>
        <c:delete val="0"/>
        <c:axPos val="b"/>
        <c:numFmt formatCode="General" sourceLinked="0"/>
        <c:majorTickMark val="none"/>
        <c:minorTickMark val="none"/>
        <c:tickLblPos val="nextTo"/>
        <c:crossAx val="323925944"/>
        <c:crosses val="autoZero"/>
        <c:auto val="1"/>
        <c:lblAlgn val="ctr"/>
        <c:lblOffset val="100"/>
        <c:noMultiLvlLbl val="0"/>
      </c:catAx>
      <c:valAx>
        <c:axId val="323925944"/>
        <c:scaling>
          <c:orientation val="minMax"/>
        </c:scaling>
        <c:delete val="0"/>
        <c:axPos val="l"/>
        <c:majorGridlines/>
        <c:numFmt formatCode="General" sourceLinked="1"/>
        <c:majorTickMark val="none"/>
        <c:minorTickMark val="none"/>
        <c:tickLblPos val="nextTo"/>
        <c:spPr>
          <a:ln w="9525">
            <a:noFill/>
          </a:ln>
        </c:spPr>
        <c:crossAx val="323920456"/>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Bärenschlucht</a:t>
            </a:r>
          </a:p>
        </c:rich>
      </c:tx>
      <c:overlay val="0"/>
    </c:title>
    <c:autoTitleDeleted val="0"/>
    <c:plotArea>
      <c:layout/>
      <c:barChart>
        <c:barDir val="col"/>
        <c:grouping val="stacked"/>
        <c:varyColors val="0"/>
        <c:ser>
          <c:idx val="0"/>
          <c:order val="0"/>
          <c:tx>
            <c:strRef>
              <c:f>'Welpenübersicht 1986-2009'!$B$71</c:f>
              <c:strCache>
                <c:ptCount val="1"/>
                <c:pt idx="0">
                  <c:v>Bärenschlucht</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1986-2009'!$D$71:$Z$71</c:f>
              <c:numCache>
                <c:formatCode>General</c:formatCode>
                <c:ptCount val="23"/>
                <c:pt idx="0">
                  <c:v>31</c:v>
                </c:pt>
                <c:pt idx="1">
                  <c:v>34</c:v>
                </c:pt>
                <c:pt idx="2">
                  <c:v>45</c:v>
                </c:pt>
                <c:pt idx="3">
                  <c:v>64</c:v>
                </c:pt>
                <c:pt idx="4">
                  <c:v>18</c:v>
                </c:pt>
                <c:pt idx="5">
                  <c:v>66</c:v>
                </c:pt>
                <c:pt idx="6">
                  <c:v>47</c:v>
                </c:pt>
                <c:pt idx="7">
                  <c:v>25</c:v>
                </c:pt>
                <c:pt idx="8">
                  <c:v>41</c:v>
                </c:pt>
                <c:pt idx="9">
                  <c:v>32</c:v>
                </c:pt>
                <c:pt idx="10">
                  <c:v>39</c:v>
                </c:pt>
                <c:pt idx="11">
                  <c:v>43</c:v>
                </c:pt>
                <c:pt idx="12">
                  <c:v>14</c:v>
                </c:pt>
                <c:pt idx="13">
                  <c:v>16</c:v>
                </c:pt>
                <c:pt idx="14">
                  <c:v>15</c:v>
                </c:pt>
                <c:pt idx="15">
                  <c:v>7</c:v>
                </c:pt>
                <c:pt idx="16">
                  <c:v>17</c:v>
                </c:pt>
                <c:pt idx="17">
                  <c:v>7</c:v>
                </c:pt>
                <c:pt idx="18">
                  <c:v>28</c:v>
                </c:pt>
                <c:pt idx="20">
                  <c:v>22</c:v>
                </c:pt>
                <c:pt idx="21">
                  <c:v>20</c:v>
                </c:pt>
                <c:pt idx="22">
                  <c:v>14</c:v>
                </c:pt>
              </c:numCache>
            </c:numRef>
          </c:val>
        </c:ser>
        <c:dLbls>
          <c:showLegendKey val="0"/>
          <c:showVal val="0"/>
          <c:showCatName val="0"/>
          <c:showSerName val="0"/>
          <c:showPercent val="0"/>
          <c:showBubbleSize val="0"/>
        </c:dLbls>
        <c:gapWidth val="150"/>
        <c:overlap val="100"/>
        <c:axId val="323920848"/>
        <c:axId val="323929864"/>
      </c:barChart>
      <c:catAx>
        <c:axId val="323920848"/>
        <c:scaling>
          <c:orientation val="minMax"/>
        </c:scaling>
        <c:delete val="0"/>
        <c:axPos val="b"/>
        <c:numFmt formatCode="General" sourceLinked="0"/>
        <c:majorTickMark val="none"/>
        <c:minorTickMark val="none"/>
        <c:tickLblPos val="nextTo"/>
        <c:crossAx val="323929864"/>
        <c:crosses val="autoZero"/>
        <c:auto val="1"/>
        <c:lblAlgn val="ctr"/>
        <c:lblOffset val="100"/>
        <c:noMultiLvlLbl val="0"/>
      </c:catAx>
      <c:valAx>
        <c:axId val="323929864"/>
        <c:scaling>
          <c:orientation val="minMax"/>
        </c:scaling>
        <c:delete val="0"/>
        <c:axPos val="l"/>
        <c:majorGridlines/>
        <c:numFmt formatCode="General" sourceLinked="1"/>
        <c:majorTickMark val="none"/>
        <c:minorTickMark val="none"/>
        <c:tickLblPos val="nextTo"/>
        <c:spPr>
          <a:ln w="9525">
            <a:noFill/>
          </a:ln>
        </c:spPr>
        <c:crossAx val="323920848"/>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Schloss Veitenstein</a:t>
            </a:r>
          </a:p>
        </c:rich>
      </c:tx>
      <c:overlay val="0"/>
    </c:title>
    <c:autoTitleDeleted val="0"/>
    <c:plotArea>
      <c:layout/>
      <c:barChart>
        <c:barDir val="col"/>
        <c:grouping val="stacked"/>
        <c:varyColors val="0"/>
        <c:ser>
          <c:idx val="0"/>
          <c:order val="0"/>
          <c:tx>
            <c:strRef>
              <c:f>'Welpenübersicht 1986-2009'!$B$78</c:f>
              <c:strCache>
                <c:ptCount val="1"/>
                <c:pt idx="0">
                  <c:v>Schloss Veitenstein</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1986-2009'!$D$78:$Z$78</c:f>
              <c:numCache>
                <c:formatCode>General</c:formatCode>
                <c:ptCount val="23"/>
                <c:pt idx="0">
                  <c:v>55</c:v>
                </c:pt>
                <c:pt idx="1">
                  <c:v>71</c:v>
                </c:pt>
                <c:pt idx="2">
                  <c:v>54</c:v>
                </c:pt>
                <c:pt idx="3">
                  <c:v>61</c:v>
                </c:pt>
                <c:pt idx="4">
                  <c:v>19</c:v>
                </c:pt>
                <c:pt idx="5">
                  <c:v>39</c:v>
                </c:pt>
                <c:pt idx="6">
                  <c:v>24</c:v>
                </c:pt>
                <c:pt idx="7">
                  <c:v>27</c:v>
                </c:pt>
                <c:pt idx="8">
                  <c:v>21</c:v>
                </c:pt>
                <c:pt idx="9">
                  <c:v>45</c:v>
                </c:pt>
                <c:pt idx="10">
                  <c:v>24</c:v>
                </c:pt>
                <c:pt idx="11">
                  <c:v>25</c:v>
                </c:pt>
                <c:pt idx="12">
                  <c:v>13</c:v>
                </c:pt>
                <c:pt idx="13">
                  <c:v>43</c:v>
                </c:pt>
                <c:pt idx="14">
                  <c:v>16</c:v>
                </c:pt>
                <c:pt idx="15">
                  <c:v>22</c:v>
                </c:pt>
                <c:pt idx="16">
                  <c:v>11</c:v>
                </c:pt>
                <c:pt idx="17">
                  <c:v>17</c:v>
                </c:pt>
                <c:pt idx="18">
                  <c:v>10</c:v>
                </c:pt>
                <c:pt idx="19">
                  <c:v>8</c:v>
                </c:pt>
                <c:pt idx="20">
                  <c:v>23</c:v>
                </c:pt>
                <c:pt idx="21">
                  <c:v>11</c:v>
                </c:pt>
                <c:pt idx="22">
                  <c:v>6</c:v>
                </c:pt>
              </c:numCache>
            </c:numRef>
          </c:val>
        </c:ser>
        <c:dLbls>
          <c:showLegendKey val="0"/>
          <c:showVal val="0"/>
          <c:showCatName val="0"/>
          <c:showSerName val="0"/>
          <c:showPercent val="0"/>
          <c:showBubbleSize val="0"/>
        </c:dLbls>
        <c:gapWidth val="150"/>
        <c:overlap val="100"/>
        <c:axId val="323918496"/>
        <c:axId val="323926728"/>
      </c:barChart>
      <c:catAx>
        <c:axId val="323918496"/>
        <c:scaling>
          <c:orientation val="minMax"/>
        </c:scaling>
        <c:delete val="0"/>
        <c:axPos val="b"/>
        <c:numFmt formatCode="General" sourceLinked="0"/>
        <c:majorTickMark val="none"/>
        <c:minorTickMark val="none"/>
        <c:tickLblPos val="nextTo"/>
        <c:crossAx val="323926728"/>
        <c:crosses val="autoZero"/>
        <c:auto val="1"/>
        <c:lblAlgn val="ctr"/>
        <c:lblOffset val="100"/>
        <c:noMultiLvlLbl val="0"/>
      </c:catAx>
      <c:valAx>
        <c:axId val="323926728"/>
        <c:scaling>
          <c:orientation val="minMax"/>
        </c:scaling>
        <c:delete val="0"/>
        <c:axPos val="l"/>
        <c:majorGridlines/>
        <c:numFmt formatCode="General" sourceLinked="1"/>
        <c:majorTickMark val="none"/>
        <c:minorTickMark val="none"/>
        <c:tickLblPos val="nextTo"/>
        <c:spPr>
          <a:ln w="9525">
            <a:noFill/>
          </a:ln>
        </c:spPr>
        <c:crossAx val="323918496"/>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Maineiche</a:t>
            </a:r>
          </a:p>
        </c:rich>
      </c:tx>
      <c:overlay val="0"/>
    </c:title>
    <c:autoTitleDeleted val="0"/>
    <c:plotArea>
      <c:layout/>
      <c:barChart>
        <c:barDir val="col"/>
        <c:grouping val="stacked"/>
        <c:varyColors val="0"/>
        <c:ser>
          <c:idx val="0"/>
          <c:order val="0"/>
          <c:tx>
            <c:strRef>
              <c:f>'Welpenübersicht 1986-2009'!$B$36</c:f>
              <c:strCache>
                <c:ptCount val="1"/>
                <c:pt idx="0">
                  <c:v>Maineiche</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1986-2009'!$D$36:$Z$36</c:f>
              <c:numCache>
                <c:formatCode>General</c:formatCode>
                <c:ptCount val="23"/>
                <c:pt idx="0">
                  <c:v>31</c:v>
                </c:pt>
                <c:pt idx="1">
                  <c:v>22</c:v>
                </c:pt>
                <c:pt idx="2">
                  <c:v>39</c:v>
                </c:pt>
                <c:pt idx="3">
                  <c:v>33</c:v>
                </c:pt>
                <c:pt idx="4">
                  <c:v>43</c:v>
                </c:pt>
                <c:pt idx="5">
                  <c:v>60</c:v>
                </c:pt>
                <c:pt idx="6">
                  <c:v>74</c:v>
                </c:pt>
                <c:pt idx="7">
                  <c:v>44</c:v>
                </c:pt>
                <c:pt idx="8">
                  <c:v>55</c:v>
                </c:pt>
                <c:pt idx="9">
                  <c:v>44</c:v>
                </c:pt>
                <c:pt idx="10">
                  <c:v>46</c:v>
                </c:pt>
                <c:pt idx="11">
                  <c:v>31</c:v>
                </c:pt>
                <c:pt idx="12">
                  <c:v>35</c:v>
                </c:pt>
                <c:pt idx="13">
                  <c:v>45</c:v>
                </c:pt>
                <c:pt idx="14">
                  <c:v>39</c:v>
                </c:pt>
                <c:pt idx="15">
                  <c:v>41</c:v>
                </c:pt>
                <c:pt idx="16">
                  <c:v>50</c:v>
                </c:pt>
                <c:pt idx="17">
                  <c:v>48</c:v>
                </c:pt>
                <c:pt idx="18">
                  <c:v>35</c:v>
                </c:pt>
                <c:pt idx="19">
                  <c:v>32</c:v>
                </c:pt>
                <c:pt idx="20">
                  <c:v>15</c:v>
                </c:pt>
                <c:pt idx="21">
                  <c:v>21</c:v>
                </c:pt>
                <c:pt idx="22">
                  <c:v>10</c:v>
                </c:pt>
              </c:numCache>
            </c:numRef>
          </c:val>
        </c:ser>
        <c:dLbls>
          <c:showLegendKey val="0"/>
          <c:showVal val="0"/>
          <c:showCatName val="0"/>
          <c:showSerName val="0"/>
          <c:showPercent val="0"/>
          <c:showBubbleSize val="0"/>
        </c:dLbls>
        <c:gapWidth val="150"/>
        <c:overlap val="100"/>
        <c:axId val="271908560"/>
        <c:axId val="271909344"/>
      </c:barChart>
      <c:catAx>
        <c:axId val="271908560"/>
        <c:scaling>
          <c:orientation val="minMax"/>
        </c:scaling>
        <c:delete val="0"/>
        <c:axPos val="b"/>
        <c:numFmt formatCode="General" sourceLinked="0"/>
        <c:majorTickMark val="none"/>
        <c:minorTickMark val="none"/>
        <c:tickLblPos val="nextTo"/>
        <c:crossAx val="271909344"/>
        <c:crosses val="autoZero"/>
        <c:auto val="1"/>
        <c:lblAlgn val="ctr"/>
        <c:lblOffset val="100"/>
        <c:noMultiLvlLbl val="0"/>
      </c:catAx>
      <c:valAx>
        <c:axId val="271909344"/>
        <c:scaling>
          <c:orientation val="minMax"/>
        </c:scaling>
        <c:delete val="0"/>
        <c:axPos val="l"/>
        <c:majorGridlines/>
        <c:numFmt formatCode="General" sourceLinked="1"/>
        <c:majorTickMark val="none"/>
        <c:minorTickMark val="none"/>
        <c:tickLblPos val="nextTo"/>
        <c:spPr>
          <a:ln w="9525">
            <a:noFill/>
          </a:ln>
        </c:spPr>
        <c:crossAx val="271908560"/>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Lechtal</a:t>
            </a:r>
          </a:p>
        </c:rich>
      </c:tx>
      <c:overlay val="0"/>
    </c:title>
    <c:autoTitleDeleted val="0"/>
    <c:plotArea>
      <c:layout/>
      <c:barChart>
        <c:barDir val="col"/>
        <c:grouping val="stacked"/>
        <c:varyColors val="0"/>
        <c:ser>
          <c:idx val="0"/>
          <c:order val="0"/>
          <c:tx>
            <c:strRef>
              <c:f>'Welpenübersicht 1986-2009'!$B$33</c:f>
              <c:strCache>
                <c:ptCount val="1"/>
                <c:pt idx="0">
                  <c:v>Lechtal</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1986-2009'!$D$42:$Z$42</c:f>
              <c:numCache>
                <c:formatCode>General</c:formatCode>
                <c:ptCount val="23"/>
                <c:pt idx="0">
                  <c:v>27</c:v>
                </c:pt>
                <c:pt idx="1">
                  <c:v>20</c:v>
                </c:pt>
                <c:pt idx="2">
                  <c:v>11</c:v>
                </c:pt>
                <c:pt idx="3">
                  <c:v>21</c:v>
                </c:pt>
                <c:pt idx="4">
                  <c:v>24</c:v>
                </c:pt>
                <c:pt idx="5">
                  <c:v>13</c:v>
                </c:pt>
                <c:pt idx="6">
                  <c:v>28</c:v>
                </c:pt>
                <c:pt idx="7">
                  <c:v>25</c:v>
                </c:pt>
                <c:pt idx="8">
                  <c:v>19</c:v>
                </c:pt>
                <c:pt idx="9">
                  <c:v>25</c:v>
                </c:pt>
                <c:pt idx="10">
                  <c:v>51</c:v>
                </c:pt>
                <c:pt idx="11">
                  <c:v>41</c:v>
                </c:pt>
                <c:pt idx="12">
                  <c:v>42</c:v>
                </c:pt>
                <c:pt idx="13">
                  <c:v>49</c:v>
                </c:pt>
                <c:pt idx="14">
                  <c:v>49</c:v>
                </c:pt>
                <c:pt idx="15">
                  <c:v>25</c:v>
                </c:pt>
                <c:pt idx="16">
                  <c:v>59</c:v>
                </c:pt>
                <c:pt idx="17">
                  <c:v>67</c:v>
                </c:pt>
                <c:pt idx="18">
                  <c:v>67</c:v>
                </c:pt>
                <c:pt idx="19">
                  <c:v>48</c:v>
                </c:pt>
                <c:pt idx="20">
                  <c:v>44</c:v>
                </c:pt>
                <c:pt idx="21">
                  <c:v>54</c:v>
                </c:pt>
                <c:pt idx="22">
                  <c:v>33</c:v>
                </c:pt>
              </c:numCache>
            </c:numRef>
          </c:val>
        </c:ser>
        <c:dLbls>
          <c:showLegendKey val="0"/>
          <c:showVal val="0"/>
          <c:showCatName val="0"/>
          <c:showSerName val="0"/>
          <c:showPercent val="0"/>
          <c:showBubbleSize val="0"/>
        </c:dLbls>
        <c:gapWidth val="150"/>
        <c:overlap val="100"/>
        <c:axId val="323929080"/>
        <c:axId val="323929472"/>
      </c:barChart>
      <c:catAx>
        <c:axId val="323929080"/>
        <c:scaling>
          <c:orientation val="minMax"/>
        </c:scaling>
        <c:delete val="0"/>
        <c:axPos val="b"/>
        <c:numFmt formatCode="General" sourceLinked="0"/>
        <c:majorTickMark val="none"/>
        <c:minorTickMark val="none"/>
        <c:tickLblPos val="nextTo"/>
        <c:crossAx val="323929472"/>
        <c:crosses val="autoZero"/>
        <c:auto val="1"/>
        <c:lblAlgn val="ctr"/>
        <c:lblOffset val="100"/>
        <c:noMultiLvlLbl val="0"/>
      </c:catAx>
      <c:valAx>
        <c:axId val="323929472"/>
        <c:scaling>
          <c:orientation val="minMax"/>
        </c:scaling>
        <c:delete val="0"/>
        <c:axPos val="l"/>
        <c:majorGridlines/>
        <c:numFmt formatCode="General" sourceLinked="1"/>
        <c:majorTickMark val="none"/>
        <c:minorTickMark val="none"/>
        <c:tickLblPos val="nextTo"/>
        <c:spPr>
          <a:ln w="9525">
            <a:noFill/>
          </a:ln>
        </c:spPr>
        <c:crossAx val="323929080"/>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schwarzen Zwinger</a:t>
            </a:r>
          </a:p>
        </c:rich>
      </c:tx>
      <c:overlay val="0"/>
    </c:title>
    <c:autoTitleDeleted val="0"/>
    <c:plotArea>
      <c:layout/>
      <c:barChart>
        <c:barDir val="col"/>
        <c:grouping val="stacked"/>
        <c:varyColors val="0"/>
        <c:ser>
          <c:idx val="0"/>
          <c:order val="0"/>
          <c:tx>
            <c:strRef>
              <c:f>'Welpenübersicht 1986-2009'!$B$19</c:f>
              <c:strCache>
                <c:ptCount val="1"/>
                <c:pt idx="0">
                  <c:v>schwarzen Zwinger</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1986-2009'!$D$19:$Z$19</c:f>
              <c:numCache>
                <c:formatCode>General</c:formatCode>
                <c:ptCount val="23"/>
                <c:pt idx="0">
                  <c:v>53</c:v>
                </c:pt>
                <c:pt idx="1">
                  <c:v>77</c:v>
                </c:pt>
                <c:pt idx="2">
                  <c:v>64</c:v>
                </c:pt>
                <c:pt idx="3">
                  <c:v>35</c:v>
                </c:pt>
                <c:pt idx="4">
                  <c:v>54</c:v>
                </c:pt>
                <c:pt idx="5">
                  <c:v>77</c:v>
                </c:pt>
                <c:pt idx="6">
                  <c:v>79</c:v>
                </c:pt>
                <c:pt idx="7">
                  <c:v>93</c:v>
                </c:pt>
                <c:pt idx="8">
                  <c:v>45</c:v>
                </c:pt>
                <c:pt idx="9">
                  <c:v>11</c:v>
                </c:pt>
                <c:pt idx="10">
                  <c:v>13</c:v>
                </c:pt>
                <c:pt idx="11">
                  <c:v>2</c:v>
                </c:pt>
                <c:pt idx="12">
                  <c:v>16</c:v>
                </c:pt>
                <c:pt idx="13">
                  <c:v>25</c:v>
                </c:pt>
              </c:numCache>
            </c:numRef>
          </c:val>
        </c:ser>
        <c:dLbls>
          <c:showLegendKey val="0"/>
          <c:showVal val="0"/>
          <c:showCatName val="0"/>
          <c:showSerName val="0"/>
          <c:showPercent val="0"/>
          <c:showBubbleSize val="0"/>
        </c:dLbls>
        <c:gapWidth val="150"/>
        <c:overlap val="100"/>
        <c:axId val="323932216"/>
        <c:axId val="323930648"/>
      </c:barChart>
      <c:catAx>
        <c:axId val="323932216"/>
        <c:scaling>
          <c:orientation val="minMax"/>
        </c:scaling>
        <c:delete val="0"/>
        <c:axPos val="b"/>
        <c:numFmt formatCode="General" sourceLinked="0"/>
        <c:majorTickMark val="none"/>
        <c:minorTickMark val="none"/>
        <c:tickLblPos val="nextTo"/>
        <c:crossAx val="323930648"/>
        <c:crosses val="autoZero"/>
        <c:auto val="1"/>
        <c:lblAlgn val="ctr"/>
        <c:lblOffset val="100"/>
        <c:noMultiLvlLbl val="0"/>
      </c:catAx>
      <c:valAx>
        <c:axId val="323930648"/>
        <c:scaling>
          <c:orientation val="minMax"/>
        </c:scaling>
        <c:delete val="0"/>
        <c:axPos val="l"/>
        <c:majorGridlines/>
        <c:numFmt formatCode="General" sourceLinked="1"/>
        <c:majorTickMark val="none"/>
        <c:minorTickMark val="none"/>
        <c:tickLblPos val="nextTo"/>
        <c:spPr>
          <a:ln w="9525">
            <a:noFill/>
          </a:ln>
        </c:spPr>
        <c:crossAx val="323932216"/>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St.-Michaels-Berg</a:t>
            </a:r>
          </a:p>
        </c:rich>
      </c:tx>
      <c:overlay val="0"/>
    </c:title>
    <c:autoTitleDeleted val="0"/>
    <c:plotArea>
      <c:layout/>
      <c:barChart>
        <c:barDir val="col"/>
        <c:grouping val="stacked"/>
        <c:varyColors val="0"/>
        <c:ser>
          <c:idx val="0"/>
          <c:order val="0"/>
          <c:tx>
            <c:strRef>
              <c:f>'Welpenübersicht 1986-2009'!$B$79</c:f>
              <c:strCache>
                <c:ptCount val="1"/>
                <c:pt idx="0">
                  <c:v>St.-Michaels-Berg</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1986-2009'!$D$79:$Z$79</c:f>
              <c:numCache>
                <c:formatCode>General</c:formatCode>
                <c:ptCount val="23"/>
                <c:pt idx="0">
                  <c:v>2</c:v>
                </c:pt>
                <c:pt idx="1">
                  <c:v>17</c:v>
                </c:pt>
                <c:pt idx="2">
                  <c:v>18</c:v>
                </c:pt>
                <c:pt idx="3">
                  <c:v>24</c:v>
                </c:pt>
                <c:pt idx="4">
                  <c:v>19</c:v>
                </c:pt>
                <c:pt idx="5">
                  <c:v>18</c:v>
                </c:pt>
                <c:pt idx="6">
                  <c:v>10</c:v>
                </c:pt>
                <c:pt idx="7">
                  <c:v>20</c:v>
                </c:pt>
                <c:pt idx="8">
                  <c:v>24</c:v>
                </c:pt>
                <c:pt idx="9">
                  <c:v>22</c:v>
                </c:pt>
                <c:pt idx="10">
                  <c:v>16</c:v>
                </c:pt>
                <c:pt idx="11">
                  <c:v>31</c:v>
                </c:pt>
                <c:pt idx="12">
                  <c:v>14</c:v>
                </c:pt>
                <c:pt idx="13">
                  <c:v>17</c:v>
                </c:pt>
                <c:pt idx="14">
                  <c:v>27</c:v>
                </c:pt>
                <c:pt idx="15">
                  <c:v>28</c:v>
                </c:pt>
                <c:pt idx="16">
                  <c:v>29</c:v>
                </c:pt>
                <c:pt idx="17">
                  <c:v>24</c:v>
                </c:pt>
                <c:pt idx="18">
                  <c:v>64</c:v>
                </c:pt>
                <c:pt idx="19">
                  <c:v>55</c:v>
                </c:pt>
                <c:pt idx="20">
                  <c:v>64</c:v>
                </c:pt>
                <c:pt idx="21">
                  <c:v>42</c:v>
                </c:pt>
                <c:pt idx="22">
                  <c:v>38</c:v>
                </c:pt>
              </c:numCache>
            </c:numRef>
          </c:val>
        </c:ser>
        <c:dLbls>
          <c:showLegendKey val="0"/>
          <c:showVal val="0"/>
          <c:showCatName val="0"/>
          <c:showSerName val="0"/>
          <c:showPercent val="0"/>
          <c:showBubbleSize val="0"/>
        </c:dLbls>
        <c:gapWidth val="150"/>
        <c:overlap val="100"/>
        <c:axId val="323933000"/>
        <c:axId val="323931432"/>
      </c:barChart>
      <c:catAx>
        <c:axId val="323933000"/>
        <c:scaling>
          <c:orientation val="minMax"/>
        </c:scaling>
        <c:delete val="0"/>
        <c:axPos val="b"/>
        <c:numFmt formatCode="General" sourceLinked="0"/>
        <c:majorTickMark val="none"/>
        <c:minorTickMark val="none"/>
        <c:tickLblPos val="nextTo"/>
        <c:crossAx val="323931432"/>
        <c:crosses val="autoZero"/>
        <c:auto val="1"/>
        <c:lblAlgn val="ctr"/>
        <c:lblOffset val="100"/>
        <c:noMultiLvlLbl val="0"/>
      </c:catAx>
      <c:valAx>
        <c:axId val="323931432"/>
        <c:scaling>
          <c:orientation val="minMax"/>
        </c:scaling>
        <c:delete val="0"/>
        <c:axPos val="l"/>
        <c:majorGridlines/>
        <c:numFmt formatCode="General" sourceLinked="1"/>
        <c:majorTickMark val="none"/>
        <c:minorTickMark val="none"/>
        <c:tickLblPos val="nextTo"/>
        <c:spPr>
          <a:ln w="9525">
            <a:noFill/>
          </a:ln>
        </c:spPr>
        <c:crossAx val="323933000"/>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Goldperle</a:t>
            </a:r>
          </a:p>
        </c:rich>
      </c:tx>
      <c:overlay val="0"/>
    </c:title>
    <c:autoTitleDeleted val="0"/>
    <c:plotArea>
      <c:layout/>
      <c:barChart>
        <c:barDir val="col"/>
        <c:grouping val="stacked"/>
        <c:varyColors val="0"/>
        <c:ser>
          <c:idx val="0"/>
          <c:order val="0"/>
          <c:tx>
            <c:strRef>
              <c:f>'Welpenübersicht 1986-2009'!$B$66</c:f>
              <c:strCache>
                <c:ptCount val="1"/>
                <c:pt idx="0">
                  <c:v>Goldperle</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1986-2009'!$D$66:$Z$66</c:f>
              <c:numCache>
                <c:formatCode>General</c:formatCode>
                <c:ptCount val="23"/>
                <c:pt idx="1">
                  <c:v>1</c:v>
                </c:pt>
                <c:pt idx="3">
                  <c:v>2</c:v>
                </c:pt>
                <c:pt idx="4">
                  <c:v>13</c:v>
                </c:pt>
                <c:pt idx="5">
                  <c:v>27</c:v>
                </c:pt>
                <c:pt idx="6">
                  <c:v>24</c:v>
                </c:pt>
                <c:pt idx="7">
                  <c:v>40</c:v>
                </c:pt>
                <c:pt idx="8">
                  <c:v>60</c:v>
                </c:pt>
                <c:pt idx="9">
                  <c:v>51</c:v>
                </c:pt>
                <c:pt idx="10">
                  <c:v>32</c:v>
                </c:pt>
                <c:pt idx="11">
                  <c:v>55</c:v>
                </c:pt>
                <c:pt idx="12">
                  <c:v>58</c:v>
                </c:pt>
                <c:pt idx="13">
                  <c:v>30</c:v>
                </c:pt>
                <c:pt idx="14">
                  <c:v>20</c:v>
                </c:pt>
                <c:pt idx="15">
                  <c:v>17</c:v>
                </c:pt>
                <c:pt idx="16">
                  <c:v>31</c:v>
                </c:pt>
                <c:pt idx="17">
                  <c:v>23</c:v>
                </c:pt>
                <c:pt idx="18">
                  <c:v>14</c:v>
                </c:pt>
                <c:pt idx="19">
                  <c:v>41</c:v>
                </c:pt>
                <c:pt idx="20">
                  <c:v>1</c:v>
                </c:pt>
                <c:pt idx="21">
                  <c:v>25</c:v>
                </c:pt>
                <c:pt idx="22">
                  <c:v>52</c:v>
                </c:pt>
              </c:numCache>
            </c:numRef>
          </c:val>
        </c:ser>
        <c:dLbls>
          <c:showLegendKey val="0"/>
          <c:showVal val="0"/>
          <c:showCatName val="0"/>
          <c:showSerName val="0"/>
          <c:showPercent val="0"/>
          <c:showBubbleSize val="0"/>
        </c:dLbls>
        <c:gapWidth val="150"/>
        <c:overlap val="100"/>
        <c:axId val="323932608"/>
        <c:axId val="323933392"/>
      </c:barChart>
      <c:catAx>
        <c:axId val="323932608"/>
        <c:scaling>
          <c:orientation val="minMax"/>
        </c:scaling>
        <c:delete val="0"/>
        <c:axPos val="b"/>
        <c:numFmt formatCode="General" sourceLinked="0"/>
        <c:majorTickMark val="none"/>
        <c:minorTickMark val="none"/>
        <c:tickLblPos val="nextTo"/>
        <c:crossAx val="323933392"/>
        <c:crosses val="autoZero"/>
        <c:auto val="1"/>
        <c:lblAlgn val="ctr"/>
        <c:lblOffset val="100"/>
        <c:noMultiLvlLbl val="0"/>
      </c:catAx>
      <c:valAx>
        <c:axId val="323933392"/>
        <c:scaling>
          <c:orientation val="minMax"/>
        </c:scaling>
        <c:delete val="0"/>
        <c:axPos val="l"/>
        <c:majorGridlines/>
        <c:numFmt formatCode="General" sourceLinked="1"/>
        <c:majorTickMark val="none"/>
        <c:minorTickMark val="none"/>
        <c:tickLblPos val="nextTo"/>
        <c:spPr>
          <a:ln w="9525">
            <a:noFill/>
          </a:ln>
        </c:spPr>
        <c:crossAx val="323932608"/>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Lentulo</a:t>
            </a:r>
          </a:p>
        </c:rich>
      </c:tx>
      <c:overlay val="0"/>
    </c:title>
    <c:autoTitleDeleted val="0"/>
    <c:plotArea>
      <c:layout/>
      <c:barChart>
        <c:barDir val="col"/>
        <c:grouping val="stacked"/>
        <c:varyColors val="0"/>
        <c:ser>
          <c:idx val="0"/>
          <c:order val="0"/>
          <c:tx>
            <c:strRef>
              <c:f>'Welpenübersicht 1986-2009'!$B$81</c:f>
              <c:strCache>
                <c:ptCount val="1"/>
                <c:pt idx="0">
                  <c:v>Lentulo</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1986-2009'!$D$81:$Z$81</c:f>
              <c:numCache>
                <c:formatCode>General</c:formatCode>
                <c:ptCount val="23"/>
                <c:pt idx="0">
                  <c:v>3</c:v>
                </c:pt>
                <c:pt idx="1">
                  <c:v>3</c:v>
                </c:pt>
                <c:pt idx="2">
                  <c:v>3</c:v>
                </c:pt>
                <c:pt idx="3">
                  <c:v>4</c:v>
                </c:pt>
                <c:pt idx="4">
                  <c:v>20</c:v>
                </c:pt>
                <c:pt idx="5">
                  <c:v>17</c:v>
                </c:pt>
                <c:pt idx="6">
                  <c:v>35</c:v>
                </c:pt>
                <c:pt idx="7">
                  <c:v>31</c:v>
                </c:pt>
                <c:pt idx="8">
                  <c:v>23</c:v>
                </c:pt>
                <c:pt idx="9">
                  <c:v>11</c:v>
                </c:pt>
                <c:pt idx="10">
                  <c:v>28</c:v>
                </c:pt>
                <c:pt idx="11">
                  <c:v>23</c:v>
                </c:pt>
                <c:pt idx="12">
                  <c:v>37</c:v>
                </c:pt>
                <c:pt idx="13">
                  <c:v>9</c:v>
                </c:pt>
                <c:pt idx="14">
                  <c:v>21</c:v>
                </c:pt>
                <c:pt idx="15">
                  <c:v>30</c:v>
                </c:pt>
                <c:pt idx="16">
                  <c:v>47</c:v>
                </c:pt>
                <c:pt idx="17">
                  <c:v>40</c:v>
                </c:pt>
                <c:pt idx="18">
                  <c:v>42</c:v>
                </c:pt>
                <c:pt idx="19">
                  <c:v>39</c:v>
                </c:pt>
                <c:pt idx="20">
                  <c:v>49</c:v>
                </c:pt>
                <c:pt idx="21">
                  <c:v>57</c:v>
                </c:pt>
                <c:pt idx="22">
                  <c:v>30</c:v>
                </c:pt>
              </c:numCache>
            </c:numRef>
          </c:val>
        </c:ser>
        <c:dLbls>
          <c:showLegendKey val="0"/>
          <c:showVal val="0"/>
          <c:showCatName val="0"/>
          <c:showSerName val="0"/>
          <c:showPercent val="0"/>
          <c:showBubbleSize val="0"/>
        </c:dLbls>
        <c:gapWidth val="150"/>
        <c:overlap val="100"/>
        <c:axId val="324621240"/>
        <c:axId val="324625552"/>
      </c:barChart>
      <c:catAx>
        <c:axId val="324621240"/>
        <c:scaling>
          <c:orientation val="minMax"/>
        </c:scaling>
        <c:delete val="0"/>
        <c:axPos val="b"/>
        <c:numFmt formatCode="General" sourceLinked="0"/>
        <c:majorTickMark val="none"/>
        <c:minorTickMark val="none"/>
        <c:tickLblPos val="nextTo"/>
        <c:crossAx val="324625552"/>
        <c:crosses val="autoZero"/>
        <c:auto val="1"/>
        <c:lblAlgn val="ctr"/>
        <c:lblOffset val="100"/>
        <c:noMultiLvlLbl val="0"/>
      </c:catAx>
      <c:valAx>
        <c:axId val="324625552"/>
        <c:scaling>
          <c:orientation val="minMax"/>
        </c:scaling>
        <c:delete val="0"/>
        <c:axPos val="l"/>
        <c:majorGridlines/>
        <c:numFmt formatCode="General" sourceLinked="1"/>
        <c:majorTickMark val="none"/>
        <c:minorTickMark val="none"/>
        <c:tickLblPos val="nextTo"/>
        <c:spPr>
          <a:ln w="9525">
            <a:noFill/>
          </a:ln>
        </c:spPr>
        <c:crossAx val="324621240"/>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Cap Arkona</a:t>
            </a:r>
          </a:p>
        </c:rich>
      </c:tx>
      <c:overlay val="0"/>
    </c:title>
    <c:autoTitleDeleted val="0"/>
    <c:plotArea>
      <c:layout/>
      <c:barChart>
        <c:barDir val="col"/>
        <c:grouping val="stacked"/>
        <c:varyColors val="0"/>
        <c:ser>
          <c:idx val="0"/>
          <c:order val="0"/>
          <c:tx>
            <c:strRef>
              <c:f>'Welpenübersicht 1986-2009'!$B$52</c:f>
              <c:strCache>
                <c:ptCount val="1"/>
                <c:pt idx="0">
                  <c:v>Cap Arkona</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1986-2009'!$D$52:$Z$52</c:f>
              <c:numCache>
                <c:formatCode>General</c:formatCode>
                <c:ptCount val="23"/>
                <c:pt idx="4">
                  <c:v>10</c:v>
                </c:pt>
                <c:pt idx="5">
                  <c:v>15</c:v>
                </c:pt>
                <c:pt idx="6">
                  <c:v>8</c:v>
                </c:pt>
                <c:pt idx="7">
                  <c:v>12</c:v>
                </c:pt>
                <c:pt idx="8">
                  <c:v>14</c:v>
                </c:pt>
                <c:pt idx="9">
                  <c:v>25</c:v>
                </c:pt>
                <c:pt idx="10">
                  <c:v>27</c:v>
                </c:pt>
                <c:pt idx="11">
                  <c:v>63</c:v>
                </c:pt>
                <c:pt idx="12">
                  <c:v>33</c:v>
                </c:pt>
                <c:pt idx="13">
                  <c:v>45</c:v>
                </c:pt>
                <c:pt idx="14">
                  <c:v>40</c:v>
                </c:pt>
                <c:pt idx="15">
                  <c:v>30</c:v>
                </c:pt>
                <c:pt idx="16">
                  <c:v>50</c:v>
                </c:pt>
                <c:pt idx="17">
                  <c:v>46</c:v>
                </c:pt>
                <c:pt idx="18">
                  <c:v>40</c:v>
                </c:pt>
                <c:pt idx="19">
                  <c:v>44</c:v>
                </c:pt>
                <c:pt idx="20">
                  <c:v>40</c:v>
                </c:pt>
                <c:pt idx="21">
                  <c:v>23</c:v>
                </c:pt>
                <c:pt idx="22">
                  <c:v>31</c:v>
                </c:pt>
              </c:numCache>
            </c:numRef>
          </c:val>
        </c:ser>
        <c:dLbls>
          <c:showLegendKey val="0"/>
          <c:showVal val="0"/>
          <c:showCatName val="0"/>
          <c:showSerName val="0"/>
          <c:showPercent val="0"/>
          <c:showBubbleSize val="0"/>
        </c:dLbls>
        <c:gapWidth val="150"/>
        <c:overlap val="100"/>
        <c:axId val="324616144"/>
        <c:axId val="324622808"/>
      </c:barChart>
      <c:catAx>
        <c:axId val="324616144"/>
        <c:scaling>
          <c:orientation val="minMax"/>
        </c:scaling>
        <c:delete val="0"/>
        <c:axPos val="b"/>
        <c:numFmt formatCode="General" sourceLinked="0"/>
        <c:majorTickMark val="none"/>
        <c:minorTickMark val="none"/>
        <c:tickLblPos val="nextTo"/>
        <c:crossAx val="324622808"/>
        <c:crosses val="autoZero"/>
        <c:auto val="1"/>
        <c:lblAlgn val="ctr"/>
        <c:lblOffset val="100"/>
        <c:noMultiLvlLbl val="0"/>
      </c:catAx>
      <c:valAx>
        <c:axId val="324622808"/>
        <c:scaling>
          <c:orientation val="minMax"/>
        </c:scaling>
        <c:delete val="0"/>
        <c:axPos val="l"/>
        <c:majorGridlines/>
        <c:numFmt formatCode="General" sourceLinked="1"/>
        <c:majorTickMark val="none"/>
        <c:minorTickMark val="none"/>
        <c:tickLblPos val="nextTo"/>
        <c:spPr>
          <a:ln w="9525">
            <a:noFill/>
          </a:ln>
        </c:spPr>
        <c:crossAx val="324616144"/>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Trafalga (Ost) + Haus Trafalga</a:t>
            </a:r>
          </a:p>
        </c:rich>
      </c:tx>
      <c:overlay val="0"/>
    </c:title>
    <c:autoTitleDeleted val="0"/>
    <c:plotArea>
      <c:layout/>
      <c:barChart>
        <c:barDir val="col"/>
        <c:grouping val="stacked"/>
        <c:varyColors val="0"/>
        <c:ser>
          <c:idx val="0"/>
          <c:order val="0"/>
          <c:tx>
            <c:strRef>
              <c:f>'Welpenübersicht 1986-2009'!$B$83</c:f>
              <c:strCache>
                <c:ptCount val="1"/>
                <c:pt idx="0">
                  <c:v>Trafalga (Ost) *</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1986-2009'!$D$83:$Z$83</c:f>
              <c:numCache>
                <c:formatCode>General</c:formatCode>
                <c:ptCount val="23"/>
                <c:pt idx="0">
                  <c:v>4</c:v>
                </c:pt>
                <c:pt idx="1">
                  <c:v>1</c:v>
                </c:pt>
                <c:pt idx="2">
                  <c:v>4</c:v>
                </c:pt>
                <c:pt idx="3">
                  <c:v>4</c:v>
                </c:pt>
                <c:pt idx="4">
                  <c:v>6</c:v>
                </c:pt>
                <c:pt idx="5">
                  <c:v>16</c:v>
                </c:pt>
                <c:pt idx="6">
                  <c:v>7</c:v>
                </c:pt>
                <c:pt idx="7">
                  <c:v>29</c:v>
                </c:pt>
                <c:pt idx="8">
                  <c:v>46</c:v>
                </c:pt>
                <c:pt idx="9">
                  <c:v>31</c:v>
                </c:pt>
                <c:pt idx="10">
                  <c:v>45</c:v>
                </c:pt>
                <c:pt idx="11">
                  <c:v>37</c:v>
                </c:pt>
                <c:pt idx="12">
                  <c:v>47</c:v>
                </c:pt>
                <c:pt idx="13">
                  <c:v>12</c:v>
                </c:pt>
                <c:pt idx="14">
                  <c:v>13</c:v>
                </c:pt>
                <c:pt idx="15">
                  <c:v>25</c:v>
                </c:pt>
                <c:pt idx="16">
                  <c:v>38</c:v>
                </c:pt>
                <c:pt idx="17">
                  <c:v>39</c:v>
                </c:pt>
                <c:pt idx="18">
                  <c:v>58</c:v>
                </c:pt>
                <c:pt idx="19">
                  <c:v>67</c:v>
                </c:pt>
                <c:pt idx="20">
                  <c:v>25</c:v>
                </c:pt>
                <c:pt idx="21">
                  <c:v>32</c:v>
                </c:pt>
                <c:pt idx="22">
                  <c:v>20</c:v>
                </c:pt>
              </c:numCache>
            </c:numRef>
          </c:val>
        </c:ser>
        <c:ser>
          <c:idx val="1"/>
          <c:order val="1"/>
          <c:tx>
            <c:strRef>
              <c:f>'Welpenübersicht 1986-2009'!$B$123</c:f>
              <c:strCache>
                <c:ptCount val="1"/>
                <c:pt idx="0">
                  <c:v>Haus Trafalga</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1986-2009'!$D$123:$Z$123</c:f>
              <c:numCache>
                <c:formatCode>General</c:formatCode>
                <c:ptCount val="23"/>
                <c:pt idx="17">
                  <c:v>8</c:v>
                </c:pt>
                <c:pt idx="18">
                  <c:v>4</c:v>
                </c:pt>
                <c:pt idx="19">
                  <c:v>8</c:v>
                </c:pt>
                <c:pt idx="20">
                  <c:v>7</c:v>
                </c:pt>
                <c:pt idx="22">
                  <c:v>1</c:v>
                </c:pt>
              </c:numCache>
            </c:numRef>
          </c:val>
        </c:ser>
        <c:dLbls>
          <c:showLegendKey val="0"/>
          <c:showVal val="0"/>
          <c:showCatName val="0"/>
          <c:showSerName val="0"/>
          <c:showPercent val="0"/>
          <c:showBubbleSize val="0"/>
        </c:dLbls>
        <c:gapWidth val="150"/>
        <c:overlap val="100"/>
        <c:axId val="324625160"/>
        <c:axId val="324615360"/>
      </c:barChart>
      <c:catAx>
        <c:axId val="324625160"/>
        <c:scaling>
          <c:orientation val="minMax"/>
        </c:scaling>
        <c:delete val="0"/>
        <c:axPos val="b"/>
        <c:numFmt formatCode="General" sourceLinked="0"/>
        <c:majorTickMark val="none"/>
        <c:minorTickMark val="none"/>
        <c:tickLblPos val="nextTo"/>
        <c:crossAx val="324615360"/>
        <c:crosses val="autoZero"/>
        <c:auto val="1"/>
        <c:lblAlgn val="ctr"/>
        <c:lblOffset val="100"/>
        <c:noMultiLvlLbl val="0"/>
      </c:catAx>
      <c:valAx>
        <c:axId val="324615360"/>
        <c:scaling>
          <c:orientation val="minMax"/>
        </c:scaling>
        <c:delete val="0"/>
        <c:axPos val="l"/>
        <c:majorGridlines/>
        <c:numFmt formatCode="General" sourceLinked="1"/>
        <c:majorTickMark val="none"/>
        <c:minorTickMark val="none"/>
        <c:tickLblPos val="nextTo"/>
        <c:spPr>
          <a:ln w="9525">
            <a:noFill/>
          </a:ln>
        </c:spPr>
        <c:crossAx val="324625160"/>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Königshöhle</a:t>
            </a:r>
          </a:p>
        </c:rich>
      </c:tx>
      <c:overlay val="0"/>
    </c:title>
    <c:autoTitleDeleted val="0"/>
    <c:plotArea>
      <c:layout/>
      <c:barChart>
        <c:barDir val="col"/>
        <c:grouping val="stacked"/>
        <c:varyColors val="0"/>
        <c:ser>
          <c:idx val="0"/>
          <c:order val="0"/>
          <c:tx>
            <c:strRef>
              <c:f>'Welpenübersicht 1986-2009'!$B$59</c:f>
              <c:strCache>
                <c:ptCount val="1"/>
                <c:pt idx="0">
                  <c:v>Königshöhle</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1986-2009'!$D$59:$Z$59</c:f>
              <c:numCache>
                <c:formatCode>General</c:formatCode>
                <c:ptCount val="23"/>
                <c:pt idx="1">
                  <c:v>8</c:v>
                </c:pt>
                <c:pt idx="2">
                  <c:v>10</c:v>
                </c:pt>
                <c:pt idx="3">
                  <c:v>12</c:v>
                </c:pt>
                <c:pt idx="4">
                  <c:v>3</c:v>
                </c:pt>
                <c:pt idx="7">
                  <c:v>14</c:v>
                </c:pt>
                <c:pt idx="8">
                  <c:v>28</c:v>
                </c:pt>
                <c:pt idx="9">
                  <c:v>26</c:v>
                </c:pt>
                <c:pt idx="10">
                  <c:v>49</c:v>
                </c:pt>
                <c:pt idx="11">
                  <c:v>27</c:v>
                </c:pt>
                <c:pt idx="12">
                  <c:v>34</c:v>
                </c:pt>
                <c:pt idx="13">
                  <c:v>35</c:v>
                </c:pt>
                <c:pt idx="14">
                  <c:v>41</c:v>
                </c:pt>
                <c:pt idx="15">
                  <c:v>31</c:v>
                </c:pt>
                <c:pt idx="16">
                  <c:v>47</c:v>
                </c:pt>
                <c:pt idx="17">
                  <c:v>51</c:v>
                </c:pt>
                <c:pt idx="18">
                  <c:v>41</c:v>
                </c:pt>
                <c:pt idx="19">
                  <c:v>44</c:v>
                </c:pt>
                <c:pt idx="20">
                  <c:v>32</c:v>
                </c:pt>
                <c:pt idx="21">
                  <c:v>22</c:v>
                </c:pt>
                <c:pt idx="22">
                  <c:v>46</c:v>
                </c:pt>
              </c:numCache>
            </c:numRef>
          </c:val>
        </c:ser>
        <c:dLbls>
          <c:showLegendKey val="0"/>
          <c:showVal val="0"/>
          <c:showCatName val="0"/>
          <c:showSerName val="0"/>
          <c:showPercent val="0"/>
          <c:showBubbleSize val="0"/>
        </c:dLbls>
        <c:gapWidth val="150"/>
        <c:overlap val="100"/>
        <c:axId val="324623200"/>
        <c:axId val="324614576"/>
      </c:barChart>
      <c:catAx>
        <c:axId val="324623200"/>
        <c:scaling>
          <c:orientation val="minMax"/>
        </c:scaling>
        <c:delete val="0"/>
        <c:axPos val="b"/>
        <c:numFmt formatCode="General" sourceLinked="0"/>
        <c:majorTickMark val="none"/>
        <c:minorTickMark val="none"/>
        <c:tickLblPos val="nextTo"/>
        <c:crossAx val="324614576"/>
        <c:crosses val="autoZero"/>
        <c:auto val="1"/>
        <c:lblAlgn val="ctr"/>
        <c:lblOffset val="100"/>
        <c:noMultiLvlLbl val="0"/>
      </c:catAx>
      <c:valAx>
        <c:axId val="324614576"/>
        <c:scaling>
          <c:orientation val="minMax"/>
        </c:scaling>
        <c:delete val="0"/>
        <c:axPos val="l"/>
        <c:majorGridlines/>
        <c:numFmt formatCode="General" sourceLinked="1"/>
        <c:majorTickMark val="none"/>
        <c:minorTickMark val="none"/>
        <c:tickLblPos val="nextTo"/>
        <c:spPr>
          <a:ln w="9525">
            <a:noFill/>
          </a:ln>
        </c:spPr>
        <c:crossAx val="324623200"/>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Blue-Iris</a:t>
            </a:r>
          </a:p>
        </c:rich>
      </c:tx>
      <c:overlay val="0"/>
    </c:title>
    <c:autoTitleDeleted val="0"/>
    <c:plotArea>
      <c:layout/>
      <c:barChart>
        <c:barDir val="col"/>
        <c:grouping val="stacked"/>
        <c:varyColors val="0"/>
        <c:ser>
          <c:idx val="0"/>
          <c:order val="0"/>
          <c:tx>
            <c:strRef>
              <c:f>'Welpenübersicht 1986-2009'!$B$76</c:f>
              <c:strCache>
                <c:ptCount val="1"/>
                <c:pt idx="0">
                  <c:v>Blue-Iris</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1986-2009'!$D$76:$Z$76</c:f>
              <c:numCache>
                <c:formatCode>General</c:formatCode>
                <c:ptCount val="23"/>
                <c:pt idx="0">
                  <c:v>38</c:v>
                </c:pt>
                <c:pt idx="1">
                  <c:v>42</c:v>
                </c:pt>
                <c:pt idx="2">
                  <c:v>23</c:v>
                </c:pt>
                <c:pt idx="3">
                  <c:v>11</c:v>
                </c:pt>
                <c:pt idx="4">
                  <c:v>49</c:v>
                </c:pt>
                <c:pt idx="5">
                  <c:v>26</c:v>
                </c:pt>
                <c:pt idx="6">
                  <c:v>33</c:v>
                </c:pt>
                <c:pt idx="7">
                  <c:v>36</c:v>
                </c:pt>
                <c:pt idx="8">
                  <c:v>21</c:v>
                </c:pt>
                <c:pt idx="9">
                  <c:v>14</c:v>
                </c:pt>
                <c:pt idx="10">
                  <c:v>23</c:v>
                </c:pt>
                <c:pt idx="11">
                  <c:v>33</c:v>
                </c:pt>
                <c:pt idx="12">
                  <c:v>43</c:v>
                </c:pt>
                <c:pt idx="13">
                  <c:v>13</c:v>
                </c:pt>
                <c:pt idx="14">
                  <c:v>39</c:v>
                </c:pt>
                <c:pt idx="15">
                  <c:v>23</c:v>
                </c:pt>
                <c:pt idx="16">
                  <c:v>33</c:v>
                </c:pt>
                <c:pt idx="17">
                  <c:v>18</c:v>
                </c:pt>
                <c:pt idx="18">
                  <c:v>16</c:v>
                </c:pt>
                <c:pt idx="19">
                  <c:v>27</c:v>
                </c:pt>
                <c:pt idx="20">
                  <c:v>15</c:v>
                </c:pt>
                <c:pt idx="21">
                  <c:v>35</c:v>
                </c:pt>
                <c:pt idx="22">
                  <c:v>18</c:v>
                </c:pt>
              </c:numCache>
            </c:numRef>
          </c:val>
        </c:ser>
        <c:dLbls>
          <c:showLegendKey val="0"/>
          <c:showVal val="0"/>
          <c:showCatName val="0"/>
          <c:showSerName val="0"/>
          <c:showPercent val="0"/>
          <c:showBubbleSize val="0"/>
        </c:dLbls>
        <c:gapWidth val="150"/>
        <c:overlap val="100"/>
        <c:axId val="324614968"/>
        <c:axId val="324626336"/>
      </c:barChart>
      <c:catAx>
        <c:axId val="324614968"/>
        <c:scaling>
          <c:orientation val="minMax"/>
        </c:scaling>
        <c:delete val="0"/>
        <c:axPos val="b"/>
        <c:numFmt formatCode="General" sourceLinked="0"/>
        <c:majorTickMark val="none"/>
        <c:minorTickMark val="none"/>
        <c:tickLblPos val="nextTo"/>
        <c:crossAx val="324626336"/>
        <c:crosses val="autoZero"/>
        <c:auto val="1"/>
        <c:lblAlgn val="ctr"/>
        <c:lblOffset val="100"/>
        <c:noMultiLvlLbl val="0"/>
      </c:catAx>
      <c:valAx>
        <c:axId val="324626336"/>
        <c:scaling>
          <c:orientation val="minMax"/>
        </c:scaling>
        <c:delete val="0"/>
        <c:axPos val="l"/>
        <c:majorGridlines/>
        <c:numFmt formatCode="General" sourceLinked="1"/>
        <c:majorTickMark val="none"/>
        <c:minorTickMark val="none"/>
        <c:tickLblPos val="nextTo"/>
        <c:spPr>
          <a:ln w="9525">
            <a:noFill/>
          </a:ln>
        </c:spPr>
        <c:crossAx val="324614968"/>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Haus Tyson</a:t>
            </a:r>
          </a:p>
        </c:rich>
      </c:tx>
      <c:overlay val="0"/>
    </c:title>
    <c:autoTitleDeleted val="0"/>
    <c:plotArea>
      <c:layout/>
      <c:barChart>
        <c:barDir val="col"/>
        <c:grouping val="stacked"/>
        <c:varyColors val="0"/>
        <c:ser>
          <c:idx val="0"/>
          <c:order val="0"/>
          <c:tx>
            <c:strRef>
              <c:f>'Welpenübersicht 1986-2009'!$B$65</c:f>
              <c:strCache>
                <c:ptCount val="1"/>
                <c:pt idx="0">
                  <c:v>Haus Tyson</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1986-2009'!$D$65:$Z$65</c:f>
              <c:numCache>
                <c:formatCode>General</c:formatCode>
                <c:ptCount val="23"/>
                <c:pt idx="2">
                  <c:v>5</c:v>
                </c:pt>
                <c:pt idx="3">
                  <c:v>8</c:v>
                </c:pt>
                <c:pt idx="4">
                  <c:v>35</c:v>
                </c:pt>
                <c:pt idx="5">
                  <c:v>53</c:v>
                </c:pt>
                <c:pt idx="6">
                  <c:v>40</c:v>
                </c:pt>
                <c:pt idx="7">
                  <c:v>39</c:v>
                </c:pt>
                <c:pt idx="8">
                  <c:v>26</c:v>
                </c:pt>
                <c:pt idx="9">
                  <c:v>21</c:v>
                </c:pt>
                <c:pt idx="10">
                  <c:v>16</c:v>
                </c:pt>
                <c:pt idx="11">
                  <c:v>35</c:v>
                </c:pt>
                <c:pt idx="12">
                  <c:v>36</c:v>
                </c:pt>
                <c:pt idx="13">
                  <c:v>16</c:v>
                </c:pt>
                <c:pt idx="14">
                  <c:v>36</c:v>
                </c:pt>
                <c:pt idx="15">
                  <c:v>13</c:v>
                </c:pt>
                <c:pt idx="16">
                  <c:v>36</c:v>
                </c:pt>
                <c:pt idx="17">
                  <c:v>32</c:v>
                </c:pt>
                <c:pt idx="18">
                  <c:v>38</c:v>
                </c:pt>
                <c:pt idx="19">
                  <c:v>38</c:v>
                </c:pt>
                <c:pt idx="20">
                  <c:v>50</c:v>
                </c:pt>
                <c:pt idx="21">
                  <c:v>36</c:v>
                </c:pt>
                <c:pt idx="22">
                  <c:v>12</c:v>
                </c:pt>
              </c:numCache>
            </c:numRef>
          </c:val>
        </c:ser>
        <c:dLbls>
          <c:showLegendKey val="0"/>
          <c:showVal val="0"/>
          <c:showCatName val="0"/>
          <c:showSerName val="0"/>
          <c:showPercent val="0"/>
          <c:showBubbleSize val="0"/>
        </c:dLbls>
        <c:gapWidth val="150"/>
        <c:overlap val="100"/>
        <c:axId val="324622024"/>
        <c:axId val="324624376"/>
      </c:barChart>
      <c:catAx>
        <c:axId val="324622024"/>
        <c:scaling>
          <c:orientation val="minMax"/>
        </c:scaling>
        <c:delete val="0"/>
        <c:axPos val="b"/>
        <c:numFmt formatCode="General" sourceLinked="0"/>
        <c:majorTickMark val="none"/>
        <c:minorTickMark val="none"/>
        <c:tickLblPos val="nextTo"/>
        <c:crossAx val="324624376"/>
        <c:crosses val="autoZero"/>
        <c:auto val="1"/>
        <c:lblAlgn val="ctr"/>
        <c:lblOffset val="100"/>
        <c:noMultiLvlLbl val="0"/>
      </c:catAx>
      <c:valAx>
        <c:axId val="324624376"/>
        <c:scaling>
          <c:orientation val="minMax"/>
        </c:scaling>
        <c:delete val="0"/>
        <c:axPos val="l"/>
        <c:majorGridlines/>
        <c:numFmt formatCode="General" sourceLinked="1"/>
        <c:majorTickMark val="none"/>
        <c:minorTickMark val="none"/>
        <c:tickLblPos val="nextTo"/>
        <c:spPr>
          <a:ln w="9525">
            <a:noFill/>
          </a:ln>
        </c:spPr>
        <c:crossAx val="324622024"/>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Haus Dexel</a:t>
            </a:r>
          </a:p>
        </c:rich>
      </c:tx>
      <c:overlay val="0"/>
    </c:title>
    <c:autoTitleDeleted val="0"/>
    <c:plotArea>
      <c:layout/>
      <c:barChart>
        <c:barDir val="col"/>
        <c:grouping val="stacked"/>
        <c:varyColors val="0"/>
        <c:ser>
          <c:idx val="0"/>
          <c:order val="0"/>
          <c:tx>
            <c:strRef>
              <c:f>'Welpenübersicht 1986-2009'!$B$32</c:f>
              <c:strCache>
                <c:ptCount val="1"/>
                <c:pt idx="0">
                  <c:v>Haus Dexel</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1986-2009'!$D$32:$Z$32</c:f>
              <c:numCache>
                <c:formatCode>General</c:formatCode>
                <c:ptCount val="23"/>
                <c:pt idx="0">
                  <c:v>48</c:v>
                </c:pt>
                <c:pt idx="1">
                  <c:v>69</c:v>
                </c:pt>
                <c:pt idx="2">
                  <c:v>55</c:v>
                </c:pt>
                <c:pt idx="3">
                  <c:v>67</c:v>
                </c:pt>
                <c:pt idx="4">
                  <c:v>54</c:v>
                </c:pt>
                <c:pt idx="5">
                  <c:v>73</c:v>
                </c:pt>
                <c:pt idx="6">
                  <c:v>84</c:v>
                </c:pt>
                <c:pt idx="7">
                  <c:v>48</c:v>
                </c:pt>
                <c:pt idx="8">
                  <c:v>41</c:v>
                </c:pt>
                <c:pt idx="9">
                  <c:v>44</c:v>
                </c:pt>
                <c:pt idx="10">
                  <c:v>25</c:v>
                </c:pt>
                <c:pt idx="11">
                  <c:v>14</c:v>
                </c:pt>
                <c:pt idx="13">
                  <c:v>8</c:v>
                </c:pt>
                <c:pt idx="14">
                  <c:v>29</c:v>
                </c:pt>
                <c:pt idx="15">
                  <c:v>13</c:v>
                </c:pt>
                <c:pt idx="16">
                  <c:v>7</c:v>
                </c:pt>
                <c:pt idx="17">
                  <c:v>24</c:v>
                </c:pt>
                <c:pt idx="18">
                  <c:v>26</c:v>
                </c:pt>
                <c:pt idx="19">
                  <c:v>20</c:v>
                </c:pt>
                <c:pt idx="20">
                  <c:v>18</c:v>
                </c:pt>
                <c:pt idx="21">
                  <c:v>61</c:v>
                </c:pt>
                <c:pt idx="22">
                  <c:v>17</c:v>
                </c:pt>
              </c:numCache>
            </c:numRef>
          </c:val>
        </c:ser>
        <c:dLbls>
          <c:showLegendKey val="0"/>
          <c:showVal val="0"/>
          <c:showCatName val="0"/>
          <c:showSerName val="0"/>
          <c:showPercent val="0"/>
          <c:showBubbleSize val="0"/>
        </c:dLbls>
        <c:gapWidth val="150"/>
        <c:overlap val="100"/>
        <c:axId val="272511944"/>
        <c:axId val="272509200"/>
      </c:barChart>
      <c:catAx>
        <c:axId val="272511944"/>
        <c:scaling>
          <c:orientation val="minMax"/>
        </c:scaling>
        <c:delete val="0"/>
        <c:axPos val="b"/>
        <c:numFmt formatCode="General" sourceLinked="0"/>
        <c:majorTickMark val="none"/>
        <c:minorTickMark val="none"/>
        <c:tickLblPos val="nextTo"/>
        <c:crossAx val="272509200"/>
        <c:crosses val="autoZero"/>
        <c:auto val="1"/>
        <c:lblAlgn val="ctr"/>
        <c:lblOffset val="100"/>
        <c:noMultiLvlLbl val="0"/>
      </c:catAx>
      <c:valAx>
        <c:axId val="272509200"/>
        <c:scaling>
          <c:orientation val="minMax"/>
        </c:scaling>
        <c:delete val="0"/>
        <c:axPos val="l"/>
        <c:majorGridlines/>
        <c:numFmt formatCode="General" sourceLinked="1"/>
        <c:majorTickMark val="none"/>
        <c:minorTickMark val="none"/>
        <c:tickLblPos val="nextTo"/>
        <c:spPr>
          <a:ln w="9525">
            <a:noFill/>
          </a:ln>
        </c:spPr>
        <c:crossAx val="272511944"/>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Lastal</a:t>
            </a:r>
          </a:p>
        </c:rich>
      </c:tx>
      <c:overlay val="0"/>
    </c:title>
    <c:autoTitleDeleted val="0"/>
    <c:plotArea>
      <c:layout/>
      <c:barChart>
        <c:barDir val="col"/>
        <c:grouping val="stacked"/>
        <c:varyColors val="0"/>
        <c:ser>
          <c:idx val="0"/>
          <c:order val="0"/>
          <c:tx>
            <c:strRef>
              <c:f>'Welpenübersicht 1986-2009'!$B$84</c:f>
              <c:strCache>
                <c:ptCount val="1"/>
                <c:pt idx="0">
                  <c:v>Lastal</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1986-2009'!$D$84:$Z$84</c:f>
              <c:numCache>
                <c:formatCode>General</c:formatCode>
                <c:ptCount val="23"/>
                <c:pt idx="0">
                  <c:v>8</c:v>
                </c:pt>
                <c:pt idx="1">
                  <c:v>8</c:v>
                </c:pt>
                <c:pt idx="2">
                  <c:v>9</c:v>
                </c:pt>
                <c:pt idx="3">
                  <c:v>14</c:v>
                </c:pt>
                <c:pt idx="4">
                  <c:v>25</c:v>
                </c:pt>
                <c:pt idx="5">
                  <c:v>18</c:v>
                </c:pt>
                <c:pt idx="6">
                  <c:v>6</c:v>
                </c:pt>
                <c:pt idx="7">
                  <c:v>31</c:v>
                </c:pt>
                <c:pt idx="8">
                  <c:v>50</c:v>
                </c:pt>
                <c:pt idx="9">
                  <c:v>35</c:v>
                </c:pt>
                <c:pt idx="10">
                  <c:v>22</c:v>
                </c:pt>
                <c:pt idx="11">
                  <c:v>19</c:v>
                </c:pt>
                <c:pt idx="12">
                  <c:v>24</c:v>
                </c:pt>
                <c:pt idx="13">
                  <c:v>29</c:v>
                </c:pt>
                <c:pt idx="14">
                  <c:v>16</c:v>
                </c:pt>
                <c:pt idx="15">
                  <c:v>22</c:v>
                </c:pt>
                <c:pt idx="16">
                  <c:v>14</c:v>
                </c:pt>
                <c:pt idx="17">
                  <c:v>46</c:v>
                </c:pt>
                <c:pt idx="18">
                  <c:v>21</c:v>
                </c:pt>
                <c:pt idx="19">
                  <c:v>36</c:v>
                </c:pt>
                <c:pt idx="20">
                  <c:v>39</c:v>
                </c:pt>
                <c:pt idx="21">
                  <c:v>47</c:v>
                </c:pt>
                <c:pt idx="22">
                  <c:v>45</c:v>
                </c:pt>
              </c:numCache>
            </c:numRef>
          </c:val>
        </c:ser>
        <c:dLbls>
          <c:showLegendKey val="0"/>
          <c:showVal val="0"/>
          <c:showCatName val="0"/>
          <c:showSerName val="0"/>
          <c:showPercent val="0"/>
          <c:showBubbleSize val="0"/>
        </c:dLbls>
        <c:gapWidth val="150"/>
        <c:overlap val="100"/>
        <c:axId val="324622416"/>
        <c:axId val="324616536"/>
      </c:barChart>
      <c:catAx>
        <c:axId val="324622416"/>
        <c:scaling>
          <c:orientation val="minMax"/>
        </c:scaling>
        <c:delete val="0"/>
        <c:axPos val="b"/>
        <c:numFmt formatCode="General" sourceLinked="0"/>
        <c:majorTickMark val="none"/>
        <c:minorTickMark val="none"/>
        <c:tickLblPos val="nextTo"/>
        <c:crossAx val="324616536"/>
        <c:crosses val="autoZero"/>
        <c:auto val="1"/>
        <c:lblAlgn val="ctr"/>
        <c:lblOffset val="100"/>
        <c:noMultiLvlLbl val="0"/>
      </c:catAx>
      <c:valAx>
        <c:axId val="324616536"/>
        <c:scaling>
          <c:orientation val="minMax"/>
        </c:scaling>
        <c:delete val="0"/>
        <c:axPos val="l"/>
        <c:majorGridlines/>
        <c:numFmt formatCode="General" sourceLinked="1"/>
        <c:majorTickMark val="none"/>
        <c:minorTickMark val="none"/>
        <c:tickLblPos val="nextTo"/>
        <c:spPr>
          <a:ln w="9525">
            <a:noFill/>
          </a:ln>
        </c:spPr>
        <c:crossAx val="324622416"/>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Liebeswarte</a:t>
            </a:r>
          </a:p>
        </c:rich>
      </c:tx>
      <c:overlay val="0"/>
    </c:title>
    <c:autoTitleDeleted val="0"/>
    <c:plotArea>
      <c:layout/>
      <c:barChart>
        <c:barDir val="col"/>
        <c:grouping val="stacked"/>
        <c:varyColors val="0"/>
        <c:ser>
          <c:idx val="0"/>
          <c:order val="0"/>
          <c:tx>
            <c:strRef>
              <c:f>'Welpenübersicht 1986-2009'!$B$85</c:f>
              <c:strCache>
                <c:ptCount val="1"/>
                <c:pt idx="0">
                  <c:v>Liebeswarte</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1986-2009'!$D$85:$Z$85</c:f>
              <c:numCache>
                <c:formatCode>General</c:formatCode>
                <c:ptCount val="23"/>
                <c:pt idx="0">
                  <c:v>15</c:v>
                </c:pt>
                <c:pt idx="1">
                  <c:v>12</c:v>
                </c:pt>
                <c:pt idx="2">
                  <c:v>32</c:v>
                </c:pt>
                <c:pt idx="3">
                  <c:v>39</c:v>
                </c:pt>
                <c:pt idx="4">
                  <c:v>15</c:v>
                </c:pt>
                <c:pt idx="5">
                  <c:v>23</c:v>
                </c:pt>
                <c:pt idx="6">
                  <c:v>42</c:v>
                </c:pt>
                <c:pt idx="7">
                  <c:v>35</c:v>
                </c:pt>
                <c:pt idx="8">
                  <c:v>24</c:v>
                </c:pt>
                <c:pt idx="9">
                  <c:v>19</c:v>
                </c:pt>
                <c:pt idx="10">
                  <c:v>61</c:v>
                </c:pt>
                <c:pt idx="11">
                  <c:v>31</c:v>
                </c:pt>
                <c:pt idx="12">
                  <c:v>13</c:v>
                </c:pt>
                <c:pt idx="13">
                  <c:v>46</c:v>
                </c:pt>
                <c:pt idx="14">
                  <c:v>30</c:v>
                </c:pt>
                <c:pt idx="15">
                  <c:v>15</c:v>
                </c:pt>
                <c:pt idx="16">
                  <c:v>24</c:v>
                </c:pt>
                <c:pt idx="17">
                  <c:v>12</c:v>
                </c:pt>
                <c:pt idx="18">
                  <c:v>19</c:v>
                </c:pt>
                <c:pt idx="19">
                  <c:v>23</c:v>
                </c:pt>
                <c:pt idx="20">
                  <c:v>12</c:v>
                </c:pt>
                <c:pt idx="21">
                  <c:v>26</c:v>
                </c:pt>
                <c:pt idx="22">
                  <c:v>21</c:v>
                </c:pt>
              </c:numCache>
            </c:numRef>
          </c:val>
        </c:ser>
        <c:dLbls>
          <c:showLegendKey val="0"/>
          <c:showVal val="0"/>
          <c:showCatName val="0"/>
          <c:showSerName val="0"/>
          <c:showPercent val="0"/>
          <c:showBubbleSize val="0"/>
        </c:dLbls>
        <c:gapWidth val="150"/>
        <c:overlap val="100"/>
        <c:axId val="324616928"/>
        <c:axId val="324617320"/>
      </c:barChart>
      <c:catAx>
        <c:axId val="324616928"/>
        <c:scaling>
          <c:orientation val="minMax"/>
        </c:scaling>
        <c:delete val="0"/>
        <c:axPos val="b"/>
        <c:numFmt formatCode="General" sourceLinked="0"/>
        <c:majorTickMark val="none"/>
        <c:minorTickMark val="none"/>
        <c:tickLblPos val="nextTo"/>
        <c:crossAx val="324617320"/>
        <c:crosses val="autoZero"/>
        <c:auto val="1"/>
        <c:lblAlgn val="ctr"/>
        <c:lblOffset val="100"/>
        <c:noMultiLvlLbl val="0"/>
      </c:catAx>
      <c:valAx>
        <c:axId val="324617320"/>
        <c:scaling>
          <c:orientation val="minMax"/>
        </c:scaling>
        <c:delete val="0"/>
        <c:axPos val="l"/>
        <c:majorGridlines/>
        <c:numFmt formatCode="General" sourceLinked="1"/>
        <c:majorTickMark val="none"/>
        <c:minorTickMark val="none"/>
        <c:tickLblPos val="nextTo"/>
        <c:spPr>
          <a:ln w="9525">
            <a:noFill/>
          </a:ln>
        </c:spPr>
        <c:crossAx val="324616928"/>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Fichtenspitze</a:t>
            </a:r>
          </a:p>
        </c:rich>
      </c:tx>
      <c:overlay val="0"/>
    </c:title>
    <c:autoTitleDeleted val="0"/>
    <c:plotArea>
      <c:layout/>
      <c:barChart>
        <c:barDir val="col"/>
        <c:grouping val="stacked"/>
        <c:varyColors val="0"/>
        <c:ser>
          <c:idx val="0"/>
          <c:order val="0"/>
          <c:tx>
            <c:strRef>
              <c:f>'Welpenübersicht 1986-2009'!$B$82</c:f>
              <c:strCache>
                <c:ptCount val="1"/>
                <c:pt idx="0">
                  <c:v>Fichtenspitze</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1986-2009'!$D$82:$Z$82</c:f>
              <c:numCache>
                <c:formatCode>General</c:formatCode>
                <c:ptCount val="23"/>
                <c:pt idx="0">
                  <c:v>37</c:v>
                </c:pt>
                <c:pt idx="1">
                  <c:v>32</c:v>
                </c:pt>
                <c:pt idx="2">
                  <c:v>45</c:v>
                </c:pt>
                <c:pt idx="3">
                  <c:v>34</c:v>
                </c:pt>
                <c:pt idx="4">
                  <c:v>27</c:v>
                </c:pt>
                <c:pt idx="5">
                  <c:v>43</c:v>
                </c:pt>
                <c:pt idx="6">
                  <c:v>41</c:v>
                </c:pt>
                <c:pt idx="7">
                  <c:v>34</c:v>
                </c:pt>
                <c:pt idx="8">
                  <c:v>55</c:v>
                </c:pt>
                <c:pt idx="9">
                  <c:v>15</c:v>
                </c:pt>
                <c:pt idx="10">
                  <c:v>42</c:v>
                </c:pt>
                <c:pt idx="11">
                  <c:v>28</c:v>
                </c:pt>
                <c:pt idx="12">
                  <c:v>24</c:v>
                </c:pt>
                <c:pt idx="13">
                  <c:v>14</c:v>
                </c:pt>
                <c:pt idx="14">
                  <c:v>15</c:v>
                </c:pt>
                <c:pt idx="15">
                  <c:v>17</c:v>
                </c:pt>
                <c:pt idx="16">
                  <c:v>13</c:v>
                </c:pt>
                <c:pt idx="17">
                  <c:v>21</c:v>
                </c:pt>
                <c:pt idx="18">
                  <c:v>18</c:v>
                </c:pt>
                <c:pt idx="19">
                  <c:v>22</c:v>
                </c:pt>
                <c:pt idx="20">
                  <c:v>14</c:v>
                </c:pt>
                <c:pt idx="21">
                  <c:v>9</c:v>
                </c:pt>
                <c:pt idx="22">
                  <c:v>6</c:v>
                </c:pt>
              </c:numCache>
            </c:numRef>
          </c:val>
        </c:ser>
        <c:dLbls>
          <c:showLegendKey val="0"/>
          <c:showVal val="0"/>
          <c:showCatName val="0"/>
          <c:showSerName val="0"/>
          <c:showPercent val="0"/>
          <c:showBubbleSize val="0"/>
        </c:dLbls>
        <c:gapWidth val="150"/>
        <c:overlap val="100"/>
        <c:axId val="324618104"/>
        <c:axId val="324619280"/>
      </c:barChart>
      <c:catAx>
        <c:axId val="324618104"/>
        <c:scaling>
          <c:orientation val="minMax"/>
        </c:scaling>
        <c:delete val="0"/>
        <c:axPos val="b"/>
        <c:numFmt formatCode="General" sourceLinked="0"/>
        <c:majorTickMark val="none"/>
        <c:minorTickMark val="none"/>
        <c:tickLblPos val="nextTo"/>
        <c:crossAx val="324619280"/>
        <c:crosses val="autoZero"/>
        <c:auto val="1"/>
        <c:lblAlgn val="ctr"/>
        <c:lblOffset val="100"/>
        <c:noMultiLvlLbl val="0"/>
      </c:catAx>
      <c:valAx>
        <c:axId val="324619280"/>
        <c:scaling>
          <c:orientation val="minMax"/>
        </c:scaling>
        <c:delete val="0"/>
        <c:axPos val="l"/>
        <c:majorGridlines/>
        <c:numFmt formatCode="General" sourceLinked="1"/>
        <c:majorTickMark val="none"/>
        <c:minorTickMark val="none"/>
        <c:tickLblPos val="nextTo"/>
        <c:spPr>
          <a:ln w="9525">
            <a:noFill/>
          </a:ln>
        </c:spPr>
        <c:crossAx val="324618104"/>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Teuchelwald</a:t>
            </a:r>
          </a:p>
        </c:rich>
      </c:tx>
      <c:overlay val="0"/>
    </c:title>
    <c:autoTitleDeleted val="0"/>
    <c:plotArea>
      <c:layout/>
      <c:barChart>
        <c:barDir val="col"/>
        <c:grouping val="stacked"/>
        <c:varyColors val="0"/>
        <c:ser>
          <c:idx val="0"/>
          <c:order val="0"/>
          <c:tx>
            <c:strRef>
              <c:f>'Welpenübersicht 1986-2009'!$B$44</c:f>
              <c:strCache>
                <c:ptCount val="1"/>
                <c:pt idx="0">
                  <c:v>Teuchelwald</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1986-2009'!$D$44:$Z$44</c:f>
              <c:numCache>
                <c:formatCode>General</c:formatCode>
                <c:ptCount val="23"/>
                <c:pt idx="0">
                  <c:v>7</c:v>
                </c:pt>
                <c:pt idx="1">
                  <c:v>26</c:v>
                </c:pt>
                <c:pt idx="2">
                  <c:v>17</c:v>
                </c:pt>
                <c:pt idx="3">
                  <c:v>46</c:v>
                </c:pt>
                <c:pt idx="4">
                  <c:v>41</c:v>
                </c:pt>
                <c:pt idx="5">
                  <c:v>57</c:v>
                </c:pt>
                <c:pt idx="6">
                  <c:v>54</c:v>
                </c:pt>
                <c:pt idx="7">
                  <c:v>59</c:v>
                </c:pt>
                <c:pt idx="8">
                  <c:v>69</c:v>
                </c:pt>
                <c:pt idx="9">
                  <c:v>48</c:v>
                </c:pt>
                <c:pt idx="10">
                  <c:v>38</c:v>
                </c:pt>
                <c:pt idx="11">
                  <c:v>20</c:v>
                </c:pt>
                <c:pt idx="12">
                  <c:v>34</c:v>
                </c:pt>
                <c:pt idx="13">
                  <c:v>33</c:v>
                </c:pt>
                <c:pt idx="14">
                  <c:v>24</c:v>
                </c:pt>
                <c:pt idx="15">
                  <c:v>13</c:v>
                </c:pt>
                <c:pt idx="16">
                  <c:v>12</c:v>
                </c:pt>
              </c:numCache>
            </c:numRef>
          </c:val>
        </c:ser>
        <c:dLbls>
          <c:showLegendKey val="0"/>
          <c:showVal val="0"/>
          <c:showCatName val="0"/>
          <c:showSerName val="0"/>
          <c:showPercent val="0"/>
          <c:showBubbleSize val="0"/>
        </c:dLbls>
        <c:gapWidth val="150"/>
        <c:overlap val="100"/>
        <c:axId val="324619672"/>
        <c:axId val="324620064"/>
      </c:barChart>
      <c:catAx>
        <c:axId val="324619672"/>
        <c:scaling>
          <c:orientation val="minMax"/>
        </c:scaling>
        <c:delete val="0"/>
        <c:axPos val="b"/>
        <c:numFmt formatCode="General" sourceLinked="0"/>
        <c:majorTickMark val="none"/>
        <c:minorTickMark val="none"/>
        <c:tickLblPos val="nextTo"/>
        <c:crossAx val="324620064"/>
        <c:crosses val="autoZero"/>
        <c:auto val="1"/>
        <c:lblAlgn val="ctr"/>
        <c:lblOffset val="100"/>
        <c:noMultiLvlLbl val="0"/>
      </c:catAx>
      <c:valAx>
        <c:axId val="324620064"/>
        <c:scaling>
          <c:orientation val="minMax"/>
        </c:scaling>
        <c:delete val="0"/>
        <c:axPos val="l"/>
        <c:majorGridlines/>
        <c:numFmt formatCode="General" sourceLinked="1"/>
        <c:majorTickMark val="none"/>
        <c:minorTickMark val="none"/>
        <c:tickLblPos val="nextTo"/>
        <c:spPr>
          <a:ln w="9525">
            <a:noFill/>
          </a:ln>
        </c:spPr>
        <c:crossAx val="324619672"/>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Ecknachtal</a:t>
            </a:r>
          </a:p>
        </c:rich>
      </c:tx>
      <c:overlay val="0"/>
    </c:title>
    <c:autoTitleDeleted val="0"/>
    <c:plotArea>
      <c:layout/>
      <c:barChart>
        <c:barDir val="col"/>
        <c:grouping val="stacked"/>
        <c:varyColors val="0"/>
        <c:ser>
          <c:idx val="0"/>
          <c:order val="0"/>
          <c:tx>
            <c:strRef>
              <c:f>'Welpenübersicht 1986-2009'!$B$89</c:f>
              <c:strCache>
                <c:ptCount val="1"/>
                <c:pt idx="0">
                  <c:v>Ecknachtal</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1986-2009'!$D$89:$Z$89</c:f>
              <c:numCache>
                <c:formatCode>General</c:formatCode>
                <c:ptCount val="23"/>
                <c:pt idx="0">
                  <c:v>18</c:v>
                </c:pt>
                <c:pt idx="1">
                  <c:v>56</c:v>
                </c:pt>
                <c:pt idx="2">
                  <c:v>54</c:v>
                </c:pt>
                <c:pt idx="3">
                  <c:v>25</c:v>
                </c:pt>
                <c:pt idx="4">
                  <c:v>42</c:v>
                </c:pt>
                <c:pt idx="5">
                  <c:v>49</c:v>
                </c:pt>
                <c:pt idx="6">
                  <c:v>40</c:v>
                </c:pt>
                <c:pt idx="7">
                  <c:v>37</c:v>
                </c:pt>
                <c:pt idx="8">
                  <c:v>34</c:v>
                </c:pt>
                <c:pt idx="9">
                  <c:v>37</c:v>
                </c:pt>
                <c:pt idx="10">
                  <c:v>23</c:v>
                </c:pt>
                <c:pt idx="11">
                  <c:v>17</c:v>
                </c:pt>
                <c:pt idx="12">
                  <c:v>22</c:v>
                </c:pt>
                <c:pt idx="13">
                  <c:v>29</c:v>
                </c:pt>
                <c:pt idx="14">
                  <c:v>13</c:v>
                </c:pt>
                <c:pt idx="15">
                  <c:v>8</c:v>
                </c:pt>
                <c:pt idx="16">
                  <c:v>10</c:v>
                </c:pt>
                <c:pt idx="17">
                  <c:v>25</c:v>
                </c:pt>
                <c:pt idx="18">
                  <c:v>6</c:v>
                </c:pt>
                <c:pt idx="19">
                  <c:v>9</c:v>
                </c:pt>
                <c:pt idx="20">
                  <c:v>8</c:v>
                </c:pt>
                <c:pt idx="21">
                  <c:v>14</c:v>
                </c:pt>
                <c:pt idx="22">
                  <c:v>7</c:v>
                </c:pt>
              </c:numCache>
            </c:numRef>
          </c:val>
        </c:ser>
        <c:dLbls>
          <c:showLegendKey val="0"/>
          <c:showVal val="0"/>
          <c:showCatName val="0"/>
          <c:showSerName val="0"/>
          <c:showPercent val="0"/>
          <c:showBubbleSize val="0"/>
        </c:dLbls>
        <c:gapWidth val="150"/>
        <c:overlap val="100"/>
        <c:axId val="324620848"/>
        <c:axId val="324621632"/>
      </c:barChart>
      <c:catAx>
        <c:axId val="324620848"/>
        <c:scaling>
          <c:orientation val="minMax"/>
        </c:scaling>
        <c:delete val="0"/>
        <c:axPos val="b"/>
        <c:numFmt formatCode="General" sourceLinked="0"/>
        <c:majorTickMark val="none"/>
        <c:minorTickMark val="none"/>
        <c:tickLblPos val="nextTo"/>
        <c:crossAx val="324621632"/>
        <c:crosses val="autoZero"/>
        <c:auto val="1"/>
        <c:lblAlgn val="ctr"/>
        <c:lblOffset val="100"/>
        <c:noMultiLvlLbl val="0"/>
      </c:catAx>
      <c:valAx>
        <c:axId val="324621632"/>
        <c:scaling>
          <c:orientation val="minMax"/>
        </c:scaling>
        <c:delete val="0"/>
        <c:axPos val="l"/>
        <c:majorGridlines/>
        <c:numFmt formatCode="General" sourceLinked="1"/>
        <c:majorTickMark val="none"/>
        <c:minorTickMark val="none"/>
        <c:tickLblPos val="nextTo"/>
        <c:spPr>
          <a:ln w="9525">
            <a:noFill/>
          </a:ln>
        </c:spPr>
        <c:crossAx val="324620848"/>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Aducht</a:t>
            </a:r>
          </a:p>
        </c:rich>
      </c:tx>
      <c:overlay val="0"/>
    </c:title>
    <c:autoTitleDeleted val="0"/>
    <c:plotArea>
      <c:layout/>
      <c:barChart>
        <c:barDir val="col"/>
        <c:grouping val="stacked"/>
        <c:varyColors val="0"/>
        <c:ser>
          <c:idx val="0"/>
          <c:order val="0"/>
          <c:tx>
            <c:strRef>
              <c:f>'Welpenübersicht 1986-2009'!$B$75</c:f>
              <c:strCache>
                <c:ptCount val="1"/>
                <c:pt idx="0">
                  <c:v>Aducht</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1986-2009'!$D$75:$Z$75</c:f>
              <c:numCache>
                <c:formatCode>General</c:formatCode>
                <c:ptCount val="23"/>
                <c:pt idx="0">
                  <c:v>6</c:v>
                </c:pt>
                <c:pt idx="1">
                  <c:v>8</c:v>
                </c:pt>
                <c:pt idx="2">
                  <c:v>4</c:v>
                </c:pt>
                <c:pt idx="5">
                  <c:v>3</c:v>
                </c:pt>
                <c:pt idx="6">
                  <c:v>9</c:v>
                </c:pt>
                <c:pt idx="7">
                  <c:v>44</c:v>
                </c:pt>
                <c:pt idx="8">
                  <c:v>33</c:v>
                </c:pt>
                <c:pt idx="9">
                  <c:v>50</c:v>
                </c:pt>
                <c:pt idx="10">
                  <c:v>73</c:v>
                </c:pt>
                <c:pt idx="11">
                  <c:v>40</c:v>
                </c:pt>
                <c:pt idx="12">
                  <c:v>59</c:v>
                </c:pt>
                <c:pt idx="13">
                  <c:v>25</c:v>
                </c:pt>
                <c:pt idx="14">
                  <c:v>41</c:v>
                </c:pt>
                <c:pt idx="15">
                  <c:v>49</c:v>
                </c:pt>
                <c:pt idx="16">
                  <c:v>42</c:v>
                </c:pt>
                <c:pt idx="17">
                  <c:v>24</c:v>
                </c:pt>
                <c:pt idx="18">
                  <c:v>23</c:v>
                </c:pt>
                <c:pt idx="19">
                  <c:v>11</c:v>
                </c:pt>
                <c:pt idx="20">
                  <c:v>22</c:v>
                </c:pt>
                <c:pt idx="21">
                  <c:v>4</c:v>
                </c:pt>
              </c:numCache>
            </c:numRef>
          </c:val>
        </c:ser>
        <c:dLbls>
          <c:showLegendKey val="0"/>
          <c:showVal val="0"/>
          <c:showCatName val="0"/>
          <c:showSerName val="0"/>
          <c:showPercent val="0"/>
          <c:showBubbleSize val="0"/>
        </c:dLbls>
        <c:gapWidth val="150"/>
        <c:overlap val="100"/>
        <c:axId val="324627904"/>
        <c:axId val="324629864"/>
      </c:barChart>
      <c:catAx>
        <c:axId val="324627904"/>
        <c:scaling>
          <c:orientation val="minMax"/>
        </c:scaling>
        <c:delete val="0"/>
        <c:axPos val="b"/>
        <c:numFmt formatCode="General" sourceLinked="0"/>
        <c:majorTickMark val="none"/>
        <c:minorTickMark val="none"/>
        <c:tickLblPos val="nextTo"/>
        <c:crossAx val="324629864"/>
        <c:crosses val="autoZero"/>
        <c:auto val="1"/>
        <c:lblAlgn val="ctr"/>
        <c:lblOffset val="100"/>
        <c:noMultiLvlLbl val="0"/>
      </c:catAx>
      <c:valAx>
        <c:axId val="324629864"/>
        <c:scaling>
          <c:orientation val="minMax"/>
        </c:scaling>
        <c:delete val="0"/>
        <c:axPos val="l"/>
        <c:majorGridlines/>
        <c:numFmt formatCode="General" sourceLinked="1"/>
        <c:majorTickMark val="none"/>
        <c:minorTickMark val="none"/>
        <c:tickLblPos val="nextTo"/>
        <c:spPr>
          <a:ln w="9525">
            <a:noFill/>
          </a:ln>
        </c:spPr>
        <c:crossAx val="324627904"/>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Klostermoor</a:t>
            </a:r>
          </a:p>
        </c:rich>
      </c:tx>
      <c:overlay val="0"/>
    </c:title>
    <c:autoTitleDeleted val="0"/>
    <c:plotArea>
      <c:layout/>
      <c:barChart>
        <c:barDir val="col"/>
        <c:grouping val="stacked"/>
        <c:varyColors val="0"/>
        <c:ser>
          <c:idx val="0"/>
          <c:order val="0"/>
          <c:tx>
            <c:strRef>
              <c:f>'Welpenübersicht 1986-2009'!$B$91</c:f>
              <c:strCache>
                <c:ptCount val="1"/>
                <c:pt idx="0">
                  <c:v>Klostermoor</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1986-2009'!$D$91:$Z$91</c:f>
              <c:numCache>
                <c:formatCode>General</c:formatCode>
                <c:ptCount val="23"/>
                <c:pt idx="0">
                  <c:v>13</c:v>
                </c:pt>
                <c:pt idx="1">
                  <c:v>6</c:v>
                </c:pt>
                <c:pt idx="2">
                  <c:v>28</c:v>
                </c:pt>
                <c:pt idx="3">
                  <c:v>9</c:v>
                </c:pt>
                <c:pt idx="4">
                  <c:v>11</c:v>
                </c:pt>
                <c:pt idx="5">
                  <c:v>20</c:v>
                </c:pt>
                <c:pt idx="6">
                  <c:v>47</c:v>
                </c:pt>
                <c:pt idx="7">
                  <c:v>27</c:v>
                </c:pt>
                <c:pt idx="8">
                  <c:v>51</c:v>
                </c:pt>
                <c:pt idx="9">
                  <c:v>30</c:v>
                </c:pt>
                <c:pt idx="10">
                  <c:v>27</c:v>
                </c:pt>
                <c:pt idx="11">
                  <c:v>15</c:v>
                </c:pt>
                <c:pt idx="12">
                  <c:v>35</c:v>
                </c:pt>
                <c:pt idx="13">
                  <c:v>21</c:v>
                </c:pt>
                <c:pt idx="14">
                  <c:v>14</c:v>
                </c:pt>
                <c:pt idx="15">
                  <c:v>32</c:v>
                </c:pt>
                <c:pt idx="16">
                  <c:v>30</c:v>
                </c:pt>
                <c:pt idx="17">
                  <c:v>29</c:v>
                </c:pt>
                <c:pt idx="18">
                  <c:v>24</c:v>
                </c:pt>
                <c:pt idx="19">
                  <c:v>31</c:v>
                </c:pt>
                <c:pt idx="20">
                  <c:v>18</c:v>
                </c:pt>
                <c:pt idx="21">
                  <c:v>9</c:v>
                </c:pt>
                <c:pt idx="22">
                  <c:v>26</c:v>
                </c:pt>
              </c:numCache>
            </c:numRef>
          </c:val>
        </c:ser>
        <c:dLbls>
          <c:showLegendKey val="0"/>
          <c:showVal val="0"/>
          <c:showCatName val="0"/>
          <c:showSerName val="0"/>
          <c:showPercent val="0"/>
          <c:showBubbleSize val="0"/>
        </c:dLbls>
        <c:gapWidth val="150"/>
        <c:overlap val="100"/>
        <c:axId val="324629080"/>
        <c:axId val="324627120"/>
      </c:barChart>
      <c:catAx>
        <c:axId val="324629080"/>
        <c:scaling>
          <c:orientation val="minMax"/>
        </c:scaling>
        <c:delete val="0"/>
        <c:axPos val="b"/>
        <c:numFmt formatCode="General" sourceLinked="0"/>
        <c:majorTickMark val="none"/>
        <c:minorTickMark val="none"/>
        <c:tickLblPos val="nextTo"/>
        <c:crossAx val="324627120"/>
        <c:crosses val="autoZero"/>
        <c:auto val="1"/>
        <c:lblAlgn val="ctr"/>
        <c:lblOffset val="100"/>
        <c:noMultiLvlLbl val="0"/>
      </c:catAx>
      <c:valAx>
        <c:axId val="324627120"/>
        <c:scaling>
          <c:orientation val="minMax"/>
        </c:scaling>
        <c:delete val="0"/>
        <c:axPos val="l"/>
        <c:majorGridlines/>
        <c:numFmt formatCode="General" sourceLinked="1"/>
        <c:majorTickMark val="none"/>
        <c:minorTickMark val="none"/>
        <c:tickLblPos val="nextTo"/>
        <c:spPr>
          <a:ln w="9525">
            <a:noFill/>
          </a:ln>
        </c:spPr>
        <c:crossAx val="324629080"/>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Waldhang </a:t>
            </a:r>
          </a:p>
        </c:rich>
      </c:tx>
      <c:overlay val="0"/>
    </c:title>
    <c:autoTitleDeleted val="0"/>
    <c:plotArea>
      <c:layout/>
      <c:barChart>
        <c:barDir val="col"/>
        <c:grouping val="stacked"/>
        <c:varyColors val="0"/>
        <c:ser>
          <c:idx val="0"/>
          <c:order val="0"/>
          <c:tx>
            <c:strRef>
              <c:f>'Welpenübersicht 1986-2009'!$B$92</c:f>
              <c:strCache>
                <c:ptCount val="1"/>
                <c:pt idx="0">
                  <c:v>Waldhang (inkl. Zwinger)</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1986-2009'!$D$92:$Z$92</c:f>
              <c:numCache>
                <c:formatCode>General</c:formatCode>
                <c:ptCount val="23"/>
                <c:pt idx="0">
                  <c:v>23</c:v>
                </c:pt>
                <c:pt idx="1">
                  <c:v>20</c:v>
                </c:pt>
                <c:pt idx="2">
                  <c:v>33</c:v>
                </c:pt>
                <c:pt idx="3">
                  <c:v>38</c:v>
                </c:pt>
                <c:pt idx="4">
                  <c:v>45</c:v>
                </c:pt>
                <c:pt idx="5">
                  <c:v>37</c:v>
                </c:pt>
                <c:pt idx="6">
                  <c:v>54</c:v>
                </c:pt>
                <c:pt idx="7">
                  <c:v>24</c:v>
                </c:pt>
                <c:pt idx="8">
                  <c:v>44</c:v>
                </c:pt>
                <c:pt idx="9">
                  <c:v>21</c:v>
                </c:pt>
                <c:pt idx="10">
                  <c:v>22</c:v>
                </c:pt>
                <c:pt idx="11">
                  <c:v>19</c:v>
                </c:pt>
                <c:pt idx="12">
                  <c:v>23</c:v>
                </c:pt>
                <c:pt idx="13">
                  <c:v>14</c:v>
                </c:pt>
                <c:pt idx="14">
                  <c:v>6</c:v>
                </c:pt>
                <c:pt idx="15">
                  <c:v>27</c:v>
                </c:pt>
                <c:pt idx="16">
                  <c:v>20</c:v>
                </c:pt>
                <c:pt idx="17">
                  <c:v>25</c:v>
                </c:pt>
                <c:pt idx="18">
                  <c:v>16</c:v>
                </c:pt>
                <c:pt idx="19">
                  <c:v>12</c:v>
                </c:pt>
                <c:pt idx="20">
                  <c:v>9</c:v>
                </c:pt>
                <c:pt idx="21">
                  <c:v>18</c:v>
                </c:pt>
                <c:pt idx="22">
                  <c:v>15</c:v>
                </c:pt>
              </c:numCache>
            </c:numRef>
          </c:val>
        </c:ser>
        <c:dLbls>
          <c:showLegendKey val="0"/>
          <c:showVal val="0"/>
          <c:showCatName val="0"/>
          <c:showSerName val="0"/>
          <c:showPercent val="0"/>
          <c:showBubbleSize val="0"/>
        </c:dLbls>
        <c:gapWidth val="150"/>
        <c:overlap val="100"/>
        <c:axId val="324627512"/>
        <c:axId val="324626728"/>
      </c:barChart>
      <c:catAx>
        <c:axId val="324627512"/>
        <c:scaling>
          <c:orientation val="minMax"/>
        </c:scaling>
        <c:delete val="0"/>
        <c:axPos val="b"/>
        <c:numFmt formatCode="General" sourceLinked="0"/>
        <c:majorTickMark val="none"/>
        <c:minorTickMark val="none"/>
        <c:tickLblPos val="nextTo"/>
        <c:crossAx val="324626728"/>
        <c:crosses val="autoZero"/>
        <c:auto val="1"/>
        <c:lblAlgn val="ctr"/>
        <c:lblOffset val="100"/>
        <c:noMultiLvlLbl val="0"/>
      </c:catAx>
      <c:valAx>
        <c:axId val="324626728"/>
        <c:scaling>
          <c:orientation val="minMax"/>
        </c:scaling>
        <c:delete val="0"/>
        <c:axPos val="l"/>
        <c:majorGridlines/>
        <c:numFmt formatCode="General" sourceLinked="1"/>
        <c:majorTickMark val="none"/>
        <c:minorTickMark val="none"/>
        <c:tickLblPos val="nextTo"/>
        <c:spPr>
          <a:ln w="9525">
            <a:noFill/>
          </a:ln>
        </c:spPr>
        <c:crossAx val="324627512"/>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Holzbach</a:t>
            </a:r>
          </a:p>
        </c:rich>
      </c:tx>
      <c:overlay val="0"/>
    </c:title>
    <c:autoTitleDeleted val="0"/>
    <c:plotArea>
      <c:layout/>
      <c:barChart>
        <c:barDir val="col"/>
        <c:grouping val="stacked"/>
        <c:varyColors val="0"/>
        <c:ser>
          <c:idx val="0"/>
          <c:order val="0"/>
          <c:tx>
            <c:strRef>
              <c:f>'Welpenübersicht 1986-2009'!$B$88</c:f>
              <c:strCache>
                <c:ptCount val="1"/>
                <c:pt idx="0">
                  <c:v>Holzbach</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1986-2009'!$D$88:$Z$88</c:f>
              <c:numCache>
                <c:formatCode>General</c:formatCode>
                <c:ptCount val="23"/>
                <c:pt idx="0">
                  <c:v>11</c:v>
                </c:pt>
                <c:pt idx="1">
                  <c:v>11</c:v>
                </c:pt>
                <c:pt idx="2">
                  <c:v>32</c:v>
                </c:pt>
                <c:pt idx="3">
                  <c:v>9</c:v>
                </c:pt>
                <c:pt idx="4">
                  <c:v>26</c:v>
                </c:pt>
                <c:pt idx="5">
                  <c:v>20</c:v>
                </c:pt>
                <c:pt idx="6">
                  <c:v>35</c:v>
                </c:pt>
                <c:pt idx="7">
                  <c:v>48</c:v>
                </c:pt>
                <c:pt idx="8">
                  <c:v>28</c:v>
                </c:pt>
                <c:pt idx="9">
                  <c:v>36</c:v>
                </c:pt>
                <c:pt idx="10">
                  <c:v>31</c:v>
                </c:pt>
                <c:pt idx="11">
                  <c:v>37</c:v>
                </c:pt>
                <c:pt idx="12">
                  <c:v>8</c:v>
                </c:pt>
                <c:pt idx="13">
                  <c:v>15</c:v>
                </c:pt>
                <c:pt idx="15">
                  <c:v>14</c:v>
                </c:pt>
                <c:pt idx="16">
                  <c:v>43</c:v>
                </c:pt>
                <c:pt idx="17">
                  <c:v>18</c:v>
                </c:pt>
                <c:pt idx="18">
                  <c:v>34</c:v>
                </c:pt>
                <c:pt idx="19">
                  <c:v>16</c:v>
                </c:pt>
                <c:pt idx="20">
                  <c:v>13</c:v>
                </c:pt>
                <c:pt idx="21">
                  <c:v>24</c:v>
                </c:pt>
                <c:pt idx="22">
                  <c:v>31</c:v>
                </c:pt>
              </c:numCache>
            </c:numRef>
          </c:val>
        </c:ser>
        <c:dLbls>
          <c:showLegendKey val="0"/>
          <c:showVal val="0"/>
          <c:showCatName val="0"/>
          <c:showSerName val="0"/>
          <c:showPercent val="0"/>
          <c:showBubbleSize val="0"/>
        </c:dLbls>
        <c:gapWidth val="150"/>
        <c:overlap val="100"/>
        <c:axId val="325091352"/>
        <c:axId val="325090176"/>
      </c:barChart>
      <c:catAx>
        <c:axId val="325091352"/>
        <c:scaling>
          <c:orientation val="minMax"/>
        </c:scaling>
        <c:delete val="0"/>
        <c:axPos val="b"/>
        <c:numFmt formatCode="General" sourceLinked="0"/>
        <c:majorTickMark val="none"/>
        <c:minorTickMark val="none"/>
        <c:tickLblPos val="nextTo"/>
        <c:crossAx val="325090176"/>
        <c:crosses val="autoZero"/>
        <c:auto val="1"/>
        <c:lblAlgn val="ctr"/>
        <c:lblOffset val="100"/>
        <c:noMultiLvlLbl val="0"/>
      </c:catAx>
      <c:valAx>
        <c:axId val="325090176"/>
        <c:scaling>
          <c:orientation val="minMax"/>
        </c:scaling>
        <c:delete val="0"/>
        <c:axPos val="l"/>
        <c:majorGridlines/>
        <c:numFmt formatCode="General" sourceLinked="1"/>
        <c:majorTickMark val="none"/>
        <c:minorTickMark val="none"/>
        <c:tickLblPos val="nextTo"/>
        <c:spPr>
          <a:ln w="9525">
            <a:noFill/>
          </a:ln>
        </c:spPr>
        <c:crossAx val="325091352"/>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Modithor</a:t>
            </a:r>
          </a:p>
        </c:rich>
      </c:tx>
      <c:overlay val="0"/>
    </c:title>
    <c:autoTitleDeleted val="0"/>
    <c:plotArea>
      <c:layout/>
      <c:barChart>
        <c:barDir val="col"/>
        <c:grouping val="stacked"/>
        <c:varyColors val="0"/>
        <c:ser>
          <c:idx val="0"/>
          <c:order val="0"/>
          <c:tx>
            <c:strRef>
              <c:f>'Welpenübersicht 1986-2009'!$B$87</c:f>
              <c:strCache>
                <c:ptCount val="1"/>
                <c:pt idx="0">
                  <c:v>Modithor</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1986-2009'!$D$87:$Z$87</c:f>
              <c:numCache>
                <c:formatCode>General</c:formatCode>
                <c:ptCount val="23"/>
                <c:pt idx="1">
                  <c:v>16</c:v>
                </c:pt>
                <c:pt idx="2">
                  <c:v>20</c:v>
                </c:pt>
                <c:pt idx="3">
                  <c:v>11</c:v>
                </c:pt>
                <c:pt idx="4">
                  <c:v>20</c:v>
                </c:pt>
                <c:pt idx="5">
                  <c:v>25</c:v>
                </c:pt>
                <c:pt idx="6">
                  <c:v>17</c:v>
                </c:pt>
                <c:pt idx="7">
                  <c:v>28</c:v>
                </c:pt>
                <c:pt idx="8">
                  <c:v>20</c:v>
                </c:pt>
                <c:pt idx="9">
                  <c:v>29</c:v>
                </c:pt>
                <c:pt idx="10">
                  <c:v>21</c:v>
                </c:pt>
                <c:pt idx="11">
                  <c:v>15</c:v>
                </c:pt>
                <c:pt idx="12">
                  <c:v>27</c:v>
                </c:pt>
                <c:pt idx="13">
                  <c:v>22</c:v>
                </c:pt>
                <c:pt idx="14">
                  <c:v>37</c:v>
                </c:pt>
                <c:pt idx="15">
                  <c:v>47</c:v>
                </c:pt>
                <c:pt idx="16">
                  <c:v>27</c:v>
                </c:pt>
                <c:pt idx="17">
                  <c:v>34</c:v>
                </c:pt>
                <c:pt idx="18">
                  <c:v>50</c:v>
                </c:pt>
                <c:pt idx="19">
                  <c:v>20</c:v>
                </c:pt>
                <c:pt idx="20">
                  <c:v>46</c:v>
                </c:pt>
                <c:pt idx="21">
                  <c:v>23</c:v>
                </c:pt>
                <c:pt idx="22">
                  <c:v>9</c:v>
                </c:pt>
              </c:numCache>
            </c:numRef>
          </c:val>
        </c:ser>
        <c:dLbls>
          <c:showLegendKey val="0"/>
          <c:showVal val="0"/>
          <c:showCatName val="0"/>
          <c:showSerName val="0"/>
          <c:showPercent val="0"/>
          <c:showBubbleSize val="0"/>
        </c:dLbls>
        <c:gapWidth val="150"/>
        <c:overlap val="100"/>
        <c:axId val="325091744"/>
        <c:axId val="325092136"/>
      </c:barChart>
      <c:catAx>
        <c:axId val="325091744"/>
        <c:scaling>
          <c:orientation val="minMax"/>
        </c:scaling>
        <c:delete val="0"/>
        <c:axPos val="b"/>
        <c:numFmt formatCode="General" sourceLinked="0"/>
        <c:majorTickMark val="none"/>
        <c:minorTickMark val="none"/>
        <c:tickLblPos val="nextTo"/>
        <c:crossAx val="325092136"/>
        <c:crosses val="autoZero"/>
        <c:auto val="1"/>
        <c:lblAlgn val="ctr"/>
        <c:lblOffset val="100"/>
        <c:noMultiLvlLbl val="0"/>
      </c:catAx>
      <c:valAx>
        <c:axId val="325092136"/>
        <c:scaling>
          <c:orientation val="minMax"/>
        </c:scaling>
        <c:delete val="0"/>
        <c:axPos val="l"/>
        <c:majorGridlines/>
        <c:numFmt formatCode="General" sourceLinked="1"/>
        <c:majorTickMark val="none"/>
        <c:minorTickMark val="none"/>
        <c:tickLblPos val="nextTo"/>
        <c:spPr>
          <a:ln w="9525">
            <a:noFill/>
          </a:ln>
        </c:spPr>
        <c:crossAx val="325091744"/>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Gödinghofer Weg</a:t>
            </a:r>
          </a:p>
        </c:rich>
      </c:tx>
      <c:overlay val="0"/>
    </c:title>
    <c:autoTitleDeleted val="0"/>
    <c:plotArea>
      <c:layout/>
      <c:barChart>
        <c:barDir val="col"/>
        <c:grouping val="stacked"/>
        <c:varyColors val="0"/>
        <c:ser>
          <c:idx val="0"/>
          <c:order val="0"/>
          <c:tx>
            <c:strRef>
              <c:f>'Welpenübersicht 1986-2009'!$B$46</c:f>
              <c:strCache>
                <c:ptCount val="1"/>
                <c:pt idx="0">
                  <c:v>Gödinghofer Weg</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1986-2009'!$D$46:$Z$46</c:f>
              <c:numCache>
                <c:formatCode>General</c:formatCode>
                <c:ptCount val="23"/>
                <c:pt idx="0">
                  <c:v>26</c:v>
                </c:pt>
                <c:pt idx="1">
                  <c:v>8</c:v>
                </c:pt>
                <c:pt idx="2">
                  <c:v>52</c:v>
                </c:pt>
                <c:pt idx="3">
                  <c:v>42</c:v>
                </c:pt>
                <c:pt idx="4">
                  <c:v>45</c:v>
                </c:pt>
                <c:pt idx="5">
                  <c:v>39</c:v>
                </c:pt>
                <c:pt idx="6">
                  <c:v>30</c:v>
                </c:pt>
                <c:pt idx="7">
                  <c:v>26</c:v>
                </c:pt>
                <c:pt idx="8">
                  <c:v>36</c:v>
                </c:pt>
                <c:pt idx="9">
                  <c:v>53</c:v>
                </c:pt>
                <c:pt idx="10">
                  <c:v>32</c:v>
                </c:pt>
                <c:pt idx="11">
                  <c:v>33</c:v>
                </c:pt>
                <c:pt idx="12">
                  <c:v>20</c:v>
                </c:pt>
                <c:pt idx="13">
                  <c:v>40</c:v>
                </c:pt>
                <c:pt idx="14">
                  <c:v>21</c:v>
                </c:pt>
                <c:pt idx="15">
                  <c:v>32</c:v>
                </c:pt>
                <c:pt idx="16">
                  <c:v>16</c:v>
                </c:pt>
                <c:pt idx="17">
                  <c:v>29</c:v>
                </c:pt>
                <c:pt idx="18">
                  <c:v>42</c:v>
                </c:pt>
                <c:pt idx="19">
                  <c:v>45</c:v>
                </c:pt>
                <c:pt idx="20">
                  <c:v>36</c:v>
                </c:pt>
                <c:pt idx="21">
                  <c:v>32</c:v>
                </c:pt>
                <c:pt idx="22">
                  <c:v>45</c:v>
                </c:pt>
              </c:numCache>
            </c:numRef>
          </c:val>
        </c:ser>
        <c:dLbls>
          <c:showLegendKey val="0"/>
          <c:showVal val="0"/>
          <c:showCatName val="0"/>
          <c:showSerName val="0"/>
          <c:showPercent val="0"/>
          <c:showBubbleSize val="0"/>
        </c:dLbls>
        <c:gapWidth val="150"/>
        <c:overlap val="100"/>
        <c:axId val="272512336"/>
        <c:axId val="272508024"/>
      </c:barChart>
      <c:catAx>
        <c:axId val="272512336"/>
        <c:scaling>
          <c:orientation val="minMax"/>
        </c:scaling>
        <c:delete val="0"/>
        <c:axPos val="b"/>
        <c:numFmt formatCode="General" sourceLinked="0"/>
        <c:majorTickMark val="none"/>
        <c:minorTickMark val="none"/>
        <c:tickLblPos val="nextTo"/>
        <c:crossAx val="272508024"/>
        <c:crosses val="autoZero"/>
        <c:auto val="1"/>
        <c:lblAlgn val="ctr"/>
        <c:lblOffset val="100"/>
        <c:noMultiLvlLbl val="0"/>
      </c:catAx>
      <c:valAx>
        <c:axId val="272508024"/>
        <c:scaling>
          <c:orientation val="minMax"/>
        </c:scaling>
        <c:delete val="0"/>
        <c:axPos val="l"/>
        <c:majorGridlines/>
        <c:numFmt formatCode="General" sourceLinked="1"/>
        <c:majorTickMark val="none"/>
        <c:minorTickMark val="none"/>
        <c:tickLblPos val="nextTo"/>
        <c:spPr>
          <a:ln w="9525">
            <a:noFill/>
          </a:ln>
        </c:spPr>
        <c:crossAx val="272512336"/>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Maria-Buch</a:t>
            </a:r>
          </a:p>
        </c:rich>
      </c:tx>
      <c:overlay val="0"/>
    </c:title>
    <c:autoTitleDeleted val="0"/>
    <c:plotArea>
      <c:layout/>
      <c:barChart>
        <c:barDir val="col"/>
        <c:grouping val="stacked"/>
        <c:varyColors val="0"/>
        <c:ser>
          <c:idx val="0"/>
          <c:order val="0"/>
          <c:tx>
            <c:strRef>
              <c:f>'Welpenübersicht 1986-2009'!$B$77</c:f>
              <c:strCache>
                <c:ptCount val="1"/>
                <c:pt idx="0">
                  <c:v>Maria-Buch</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1986-2009'!$D$77:$Z$77</c:f>
              <c:numCache>
                <c:formatCode>General</c:formatCode>
                <c:ptCount val="23"/>
                <c:pt idx="3">
                  <c:v>12</c:v>
                </c:pt>
                <c:pt idx="4">
                  <c:v>24</c:v>
                </c:pt>
                <c:pt idx="5">
                  <c:v>35</c:v>
                </c:pt>
                <c:pt idx="6">
                  <c:v>18</c:v>
                </c:pt>
                <c:pt idx="7">
                  <c:v>49</c:v>
                </c:pt>
                <c:pt idx="8">
                  <c:v>29</c:v>
                </c:pt>
                <c:pt idx="9">
                  <c:v>51</c:v>
                </c:pt>
                <c:pt idx="10">
                  <c:v>59</c:v>
                </c:pt>
                <c:pt idx="11">
                  <c:v>37</c:v>
                </c:pt>
                <c:pt idx="12">
                  <c:v>27</c:v>
                </c:pt>
                <c:pt idx="13">
                  <c:v>26</c:v>
                </c:pt>
                <c:pt idx="14">
                  <c:v>33</c:v>
                </c:pt>
                <c:pt idx="15">
                  <c:v>10</c:v>
                </c:pt>
                <c:pt idx="16">
                  <c:v>42</c:v>
                </c:pt>
                <c:pt idx="17">
                  <c:v>19</c:v>
                </c:pt>
                <c:pt idx="18">
                  <c:v>14</c:v>
                </c:pt>
                <c:pt idx="19">
                  <c:v>25</c:v>
                </c:pt>
                <c:pt idx="20">
                  <c:v>14</c:v>
                </c:pt>
                <c:pt idx="21">
                  <c:v>19</c:v>
                </c:pt>
                <c:pt idx="22">
                  <c:v>16</c:v>
                </c:pt>
              </c:numCache>
            </c:numRef>
          </c:val>
        </c:ser>
        <c:dLbls>
          <c:showLegendKey val="0"/>
          <c:showVal val="0"/>
          <c:showCatName val="0"/>
          <c:showSerName val="0"/>
          <c:showPercent val="0"/>
          <c:showBubbleSize val="0"/>
        </c:dLbls>
        <c:gapWidth val="150"/>
        <c:overlap val="100"/>
        <c:axId val="325098800"/>
        <c:axId val="325096840"/>
      </c:barChart>
      <c:catAx>
        <c:axId val="325098800"/>
        <c:scaling>
          <c:orientation val="minMax"/>
        </c:scaling>
        <c:delete val="0"/>
        <c:axPos val="b"/>
        <c:numFmt formatCode="General" sourceLinked="0"/>
        <c:majorTickMark val="none"/>
        <c:minorTickMark val="none"/>
        <c:tickLblPos val="nextTo"/>
        <c:crossAx val="325096840"/>
        <c:crosses val="autoZero"/>
        <c:auto val="1"/>
        <c:lblAlgn val="ctr"/>
        <c:lblOffset val="100"/>
        <c:noMultiLvlLbl val="0"/>
      </c:catAx>
      <c:valAx>
        <c:axId val="325096840"/>
        <c:scaling>
          <c:orientation val="minMax"/>
        </c:scaling>
        <c:delete val="0"/>
        <c:axPos val="l"/>
        <c:majorGridlines/>
        <c:numFmt formatCode="General" sourceLinked="1"/>
        <c:majorTickMark val="none"/>
        <c:minorTickMark val="none"/>
        <c:tickLblPos val="nextTo"/>
        <c:spPr>
          <a:ln w="9525">
            <a:noFill/>
          </a:ln>
        </c:spPr>
        <c:crossAx val="325098800"/>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Ponte-Nova</a:t>
            </a:r>
          </a:p>
        </c:rich>
      </c:tx>
      <c:overlay val="0"/>
    </c:title>
    <c:autoTitleDeleted val="0"/>
    <c:plotArea>
      <c:layout/>
      <c:barChart>
        <c:barDir val="col"/>
        <c:grouping val="stacked"/>
        <c:varyColors val="0"/>
        <c:ser>
          <c:idx val="0"/>
          <c:order val="0"/>
          <c:tx>
            <c:strRef>
              <c:f>'Welpenübersicht 1986-2009'!$B$73</c:f>
              <c:strCache>
                <c:ptCount val="1"/>
                <c:pt idx="0">
                  <c:v>Ponte-Nova (Ost)</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1986-2009'!$D$73:$Z$73</c:f>
              <c:numCache>
                <c:formatCode>General</c:formatCode>
                <c:ptCount val="23"/>
                <c:pt idx="0">
                  <c:v>5</c:v>
                </c:pt>
                <c:pt idx="2">
                  <c:v>1</c:v>
                </c:pt>
                <c:pt idx="3">
                  <c:v>1</c:v>
                </c:pt>
                <c:pt idx="4">
                  <c:v>31</c:v>
                </c:pt>
                <c:pt idx="5">
                  <c:v>43</c:v>
                </c:pt>
                <c:pt idx="6">
                  <c:v>70</c:v>
                </c:pt>
                <c:pt idx="7">
                  <c:v>87</c:v>
                </c:pt>
                <c:pt idx="8">
                  <c:v>59</c:v>
                </c:pt>
                <c:pt idx="9">
                  <c:v>69</c:v>
                </c:pt>
                <c:pt idx="10">
                  <c:v>40</c:v>
                </c:pt>
                <c:pt idx="11">
                  <c:v>37</c:v>
                </c:pt>
                <c:pt idx="12">
                  <c:v>23</c:v>
                </c:pt>
                <c:pt idx="13">
                  <c:v>22</c:v>
                </c:pt>
                <c:pt idx="14">
                  <c:v>16</c:v>
                </c:pt>
                <c:pt idx="15">
                  <c:v>11</c:v>
                </c:pt>
                <c:pt idx="16">
                  <c:v>9</c:v>
                </c:pt>
                <c:pt idx="17">
                  <c:v>14</c:v>
                </c:pt>
                <c:pt idx="19">
                  <c:v>9</c:v>
                </c:pt>
                <c:pt idx="20">
                  <c:v>10</c:v>
                </c:pt>
                <c:pt idx="21">
                  <c:v>7</c:v>
                </c:pt>
              </c:numCache>
            </c:numRef>
          </c:val>
        </c:ser>
        <c:dLbls>
          <c:showLegendKey val="0"/>
          <c:showVal val="0"/>
          <c:showCatName val="0"/>
          <c:showSerName val="0"/>
          <c:showPercent val="0"/>
          <c:showBubbleSize val="0"/>
        </c:dLbls>
        <c:gapWidth val="150"/>
        <c:overlap val="100"/>
        <c:axId val="325094880"/>
        <c:axId val="325090568"/>
      </c:barChart>
      <c:catAx>
        <c:axId val="325094880"/>
        <c:scaling>
          <c:orientation val="minMax"/>
        </c:scaling>
        <c:delete val="0"/>
        <c:axPos val="b"/>
        <c:numFmt formatCode="General" sourceLinked="0"/>
        <c:majorTickMark val="none"/>
        <c:minorTickMark val="none"/>
        <c:tickLblPos val="nextTo"/>
        <c:crossAx val="325090568"/>
        <c:crosses val="autoZero"/>
        <c:auto val="1"/>
        <c:lblAlgn val="ctr"/>
        <c:lblOffset val="100"/>
        <c:noMultiLvlLbl val="0"/>
      </c:catAx>
      <c:valAx>
        <c:axId val="325090568"/>
        <c:scaling>
          <c:orientation val="minMax"/>
        </c:scaling>
        <c:delete val="0"/>
        <c:axPos val="l"/>
        <c:majorGridlines/>
        <c:numFmt formatCode="General" sourceLinked="1"/>
        <c:majorTickMark val="none"/>
        <c:minorTickMark val="none"/>
        <c:tickLblPos val="nextTo"/>
        <c:spPr>
          <a:ln w="9525">
            <a:noFill/>
          </a:ln>
        </c:spPr>
        <c:crossAx val="325094880"/>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Aurelius</a:t>
            </a:r>
          </a:p>
        </c:rich>
      </c:tx>
      <c:overlay val="0"/>
    </c:title>
    <c:autoTitleDeleted val="0"/>
    <c:plotArea>
      <c:layout/>
      <c:barChart>
        <c:barDir val="col"/>
        <c:grouping val="stacked"/>
        <c:varyColors val="0"/>
        <c:ser>
          <c:idx val="0"/>
          <c:order val="0"/>
          <c:tx>
            <c:strRef>
              <c:f>'Welpenübersicht 1986-2009'!$B$90</c:f>
              <c:strCache>
                <c:ptCount val="1"/>
                <c:pt idx="0">
                  <c:v>Aurelius</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1986-2009'!$D$90:$Z$90</c:f>
              <c:numCache>
                <c:formatCode>General</c:formatCode>
                <c:ptCount val="23"/>
                <c:pt idx="0">
                  <c:v>6</c:v>
                </c:pt>
                <c:pt idx="1">
                  <c:v>29</c:v>
                </c:pt>
                <c:pt idx="2">
                  <c:v>22</c:v>
                </c:pt>
                <c:pt idx="3">
                  <c:v>10</c:v>
                </c:pt>
                <c:pt idx="4">
                  <c:v>10</c:v>
                </c:pt>
                <c:pt idx="5">
                  <c:v>15</c:v>
                </c:pt>
                <c:pt idx="6">
                  <c:v>14</c:v>
                </c:pt>
                <c:pt idx="7">
                  <c:v>17</c:v>
                </c:pt>
                <c:pt idx="8">
                  <c:v>29</c:v>
                </c:pt>
                <c:pt idx="9">
                  <c:v>23</c:v>
                </c:pt>
                <c:pt idx="10">
                  <c:v>26</c:v>
                </c:pt>
                <c:pt idx="11">
                  <c:v>8</c:v>
                </c:pt>
                <c:pt idx="12">
                  <c:v>51</c:v>
                </c:pt>
                <c:pt idx="13">
                  <c:v>26</c:v>
                </c:pt>
                <c:pt idx="14">
                  <c:v>45</c:v>
                </c:pt>
                <c:pt idx="15">
                  <c:v>26</c:v>
                </c:pt>
                <c:pt idx="16">
                  <c:v>43</c:v>
                </c:pt>
                <c:pt idx="17">
                  <c:v>17</c:v>
                </c:pt>
                <c:pt idx="18">
                  <c:v>9</c:v>
                </c:pt>
                <c:pt idx="19">
                  <c:v>28</c:v>
                </c:pt>
                <c:pt idx="20">
                  <c:v>27</c:v>
                </c:pt>
                <c:pt idx="21">
                  <c:v>53</c:v>
                </c:pt>
                <c:pt idx="22">
                  <c:v>21</c:v>
                </c:pt>
              </c:numCache>
            </c:numRef>
          </c:val>
        </c:ser>
        <c:dLbls>
          <c:showLegendKey val="0"/>
          <c:showVal val="0"/>
          <c:showCatName val="0"/>
          <c:showSerName val="0"/>
          <c:showPercent val="0"/>
          <c:showBubbleSize val="0"/>
        </c:dLbls>
        <c:gapWidth val="150"/>
        <c:overlap val="100"/>
        <c:axId val="325101152"/>
        <c:axId val="325090960"/>
      </c:barChart>
      <c:catAx>
        <c:axId val="325101152"/>
        <c:scaling>
          <c:orientation val="minMax"/>
        </c:scaling>
        <c:delete val="0"/>
        <c:axPos val="b"/>
        <c:numFmt formatCode="General" sourceLinked="0"/>
        <c:majorTickMark val="none"/>
        <c:minorTickMark val="none"/>
        <c:tickLblPos val="nextTo"/>
        <c:crossAx val="325090960"/>
        <c:crosses val="autoZero"/>
        <c:auto val="1"/>
        <c:lblAlgn val="ctr"/>
        <c:lblOffset val="100"/>
        <c:noMultiLvlLbl val="0"/>
      </c:catAx>
      <c:valAx>
        <c:axId val="325090960"/>
        <c:scaling>
          <c:orientation val="minMax"/>
        </c:scaling>
        <c:delete val="0"/>
        <c:axPos val="l"/>
        <c:majorGridlines/>
        <c:numFmt formatCode="General" sourceLinked="1"/>
        <c:majorTickMark val="none"/>
        <c:minorTickMark val="none"/>
        <c:tickLblPos val="nextTo"/>
        <c:spPr>
          <a:ln w="9525">
            <a:noFill/>
          </a:ln>
        </c:spPr>
        <c:crossAx val="325101152"/>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Ölschnabel</a:t>
            </a:r>
          </a:p>
        </c:rich>
      </c:tx>
      <c:overlay val="0"/>
    </c:title>
    <c:autoTitleDeleted val="0"/>
    <c:plotArea>
      <c:layout/>
      <c:barChart>
        <c:barDir val="col"/>
        <c:grouping val="stacked"/>
        <c:varyColors val="0"/>
        <c:ser>
          <c:idx val="0"/>
          <c:order val="0"/>
          <c:tx>
            <c:strRef>
              <c:f>'Welpenübersicht 1986-2009'!$B$96</c:f>
              <c:strCache>
                <c:ptCount val="1"/>
                <c:pt idx="0">
                  <c:v>Ölschnabel</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1986-2009'!$D$96:$Z$96</c:f>
              <c:numCache>
                <c:formatCode>General</c:formatCode>
                <c:ptCount val="23"/>
                <c:pt idx="0">
                  <c:v>22</c:v>
                </c:pt>
                <c:pt idx="1">
                  <c:v>8</c:v>
                </c:pt>
                <c:pt idx="2">
                  <c:v>23</c:v>
                </c:pt>
                <c:pt idx="3">
                  <c:v>24</c:v>
                </c:pt>
                <c:pt idx="4">
                  <c:v>36</c:v>
                </c:pt>
                <c:pt idx="5">
                  <c:v>26</c:v>
                </c:pt>
                <c:pt idx="6">
                  <c:v>11</c:v>
                </c:pt>
                <c:pt idx="7">
                  <c:v>19</c:v>
                </c:pt>
                <c:pt idx="8">
                  <c:v>23</c:v>
                </c:pt>
                <c:pt idx="9">
                  <c:v>12</c:v>
                </c:pt>
                <c:pt idx="10">
                  <c:v>29</c:v>
                </c:pt>
                <c:pt idx="11">
                  <c:v>25</c:v>
                </c:pt>
                <c:pt idx="12">
                  <c:v>9</c:v>
                </c:pt>
                <c:pt idx="13">
                  <c:v>28</c:v>
                </c:pt>
                <c:pt idx="14">
                  <c:v>25</c:v>
                </c:pt>
                <c:pt idx="15">
                  <c:v>25</c:v>
                </c:pt>
                <c:pt idx="16">
                  <c:v>15</c:v>
                </c:pt>
                <c:pt idx="17">
                  <c:v>31</c:v>
                </c:pt>
                <c:pt idx="18">
                  <c:v>32</c:v>
                </c:pt>
                <c:pt idx="19">
                  <c:v>20</c:v>
                </c:pt>
                <c:pt idx="20">
                  <c:v>31</c:v>
                </c:pt>
                <c:pt idx="21">
                  <c:v>42</c:v>
                </c:pt>
                <c:pt idx="22">
                  <c:v>31</c:v>
                </c:pt>
              </c:numCache>
            </c:numRef>
          </c:val>
        </c:ser>
        <c:dLbls>
          <c:showLegendKey val="0"/>
          <c:showVal val="0"/>
          <c:showCatName val="0"/>
          <c:showSerName val="0"/>
          <c:showPercent val="0"/>
          <c:showBubbleSize val="0"/>
        </c:dLbls>
        <c:gapWidth val="150"/>
        <c:overlap val="100"/>
        <c:axId val="325095272"/>
        <c:axId val="325098408"/>
      </c:barChart>
      <c:catAx>
        <c:axId val="325095272"/>
        <c:scaling>
          <c:orientation val="minMax"/>
        </c:scaling>
        <c:delete val="0"/>
        <c:axPos val="b"/>
        <c:numFmt formatCode="General" sourceLinked="0"/>
        <c:majorTickMark val="none"/>
        <c:minorTickMark val="none"/>
        <c:tickLblPos val="nextTo"/>
        <c:crossAx val="325098408"/>
        <c:crosses val="autoZero"/>
        <c:auto val="1"/>
        <c:lblAlgn val="ctr"/>
        <c:lblOffset val="100"/>
        <c:noMultiLvlLbl val="0"/>
      </c:catAx>
      <c:valAx>
        <c:axId val="325098408"/>
        <c:scaling>
          <c:orientation val="minMax"/>
        </c:scaling>
        <c:delete val="0"/>
        <c:axPos val="l"/>
        <c:majorGridlines/>
        <c:numFmt formatCode="General" sourceLinked="1"/>
        <c:majorTickMark val="none"/>
        <c:minorTickMark val="none"/>
        <c:tickLblPos val="nextTo"/>
        <c:spPr>
          <a:ln w="9525">
            <a:noFill/>
          </a:ln>
        </c:spPr>
        <c:crossAx val="325095272"/>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Patscherkofel</a:t>
            </a:r>
          </a:p>
        </c:rich>
      </c:tx>
      <c:overlay val="0"/>
    </c:title>
    <c:autoTitleDeleted val="0"/>
    <c:plotArea>
      <c:layout/>
      <c:barChart>
        <c:barDir val="col"/>
        <c:grouping val="stacked"/>
        <c:varyColors val="0"/>
        <c:ser>
          <c:idx val="0"/>
          <c:order val="0"/>
          <c:tx>
            <c:strRef>
              <c:f>'Welpenübersicht 1986-2009'!$B$97</c:f>
              <c:strCache>
                <c:ptCount val="1"/>
                <c:pt idx="0">
                  <c:v>Patscherkofel</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1986-2009'!$D$97:$Z$97</c:f>
              <c:numCache>
                <c:formatCode>General</c:formatCode>
                <c:ptCount val="23"/>
                <c:pt idx="0">
                  <c:v>5</c:v>
                </c:pt>
                <c:pt idx="1">
                  <c:v>8</c:v>
                </c:pt>
                <c:pt idx="2">
                  <c:v>7</c:v>
                </c:pt>
                <c:pt idx="3">
                  <c:v>9</c:v>
                </c:pt>
                <c:pt idx="4">
                  <c:v>7</c:v>
                </c:pt>
                <c:pt idx="5">
                  <c:v>13</c:v>
                </c:pt>
                <c:pt idx="6">
                  <c:v>6</c:v>
                </c:pt>
                <c:pt idx="7">
                  <c:v>29</c:v>
                </c:pt>
                <c:pt idx="8">
                  <c:v>9</c:v>
                </c:pt>
                <c:pt idx="9">
                  <c:v>31</c:v>
                </c:pt>
                <c:pt idx="10">
                  <c:v>8</c:v>
                </c:pt>
                <c:pt idx="11">
                  <c:v>33</c:v>
                </c:pt>
                <c:pt idx="12">
                  <c:v>33</c:v>
                </c:pt>
                <c:pt idx="13">
                  <c:v>36</c:v>
                </c:pt>
                <c:pt idx="14">
                  <c:v>10</c:v>
                </c:pt>
                <c:pt idx="15">
                  <c:v>38</c:v>
                </c:pt>
                <c:pt idx="16">
                  <c:v>62</c:v>
                </c:pt>
                <c:pt idx="17">
                  <c:v>15</c:v>
                </c:pt>
                <c:pt idx="18">
                  <c:v>42</c:v>
                </c:pt>
                <c:pt idx="19">
                  <c:v>48</c:v>
                </c:pt>
                <c:pt idx="20">
                  <c:v>29</c:v>
                </c:pt>
                <c:pt idx="21">
                  <c:v>17</c:v>
                </c:pt>
                <c:pt idx="22">
                  <c:v>37</c:v>
                </c:pt>
              </c:numCache>
            </c:numRef>
          </c:val>
        </c:ser>
        <c:dLbls>
          <c:showLegendKey val="0"/>
          <c:showVal val="0"/>
          <c:showCatName val="0"/>
          <c:showSerName val="0"/>
          <c:showPercent val="0"/>
          <c:showBubbleSize val="0"/>
        </c:dLbls>
        <c:gapWidth val="150"/>
        <c:overlap val="100"/>
        <c:axId val="325097624"/>
        <c:axId val="325092528"/>
      </c:barChart>
      <c:catAx>
        <c:axId val="325097624"/>
        <c:scaling>
          <c:orientation val="minMax"/>
        </c:scaling>
        <c:delete val="0"/>
        <c:axPos val="b"/>
        <c:numFmt formatCode="General" sourceLinked="0"/>
        <c:majorTickMark val="none"/>
        <c:minorTickMark val="none"/>
        <c:tickLblPos val="nextTo"/>
        <c:crossAx val="325092528"/>
        <c:crosses val="autoZero"/>
        <c:auto val="1"/>
        <c:lblAlgn val="ctr"/>
        <c:lblOffset val="100"/>
        <c:noMultiLvlLbl val="0"/>
      </c:catAx>
      <c:valAx>
        <c:axId val="325092528"/>
        <c:scaling>
          <c:orientation val="minMax"/>
        </c:scaling>
        <c:delete val="0"/>
        <c:axPos val="l"/>
        <c:majorGridlines/>
        <c:numFmt formatCode="General" sourceLinked="1"/>
        <c:majorTickMark val="none"/>
        <c:minorTickMark val="none"/>
        <c:tickLblPos val="nextTo"/>
        <c:spPr>
          <a:ln w="9525">
            <a:noFill/>
          </a:ln>
        </c:spPr>
        <c:crossAx val="325097624"/>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Fasanerie</a:t>
            </a:r>
          </a:p>
        </c:rich>
      </c:tx>
      <c:overlay val="0"/>
    </c:title>
    <c:autoTitleDeleted val="0"/>
    <c:plotArea>
      <c:layout/>
      <c:barChart>
        <c:barDir val="col"/>
        <c:grouping val="stacked"/>
        <c:varyColors val="0"/>
        <c:ser>
          <c:idx val="0"/>
          <c:order val="0"/>
          <c:tx>
            <c:strRef>
              <c:f>'Welpenübersicht 1986-2009'!$B$86</c:f>
              <c:strCache>
                <c:ptCount val="1"/>
                <c:pt idx="0">
                  <c:v>Fasanerie</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1986-2009'!$D$86:$Z$86</c:f>
              <c:numCache>
                <c:formatCode>General</c:formatCode>
                <c:ptCount val="23"/>
                <c:pt idx="0">
                  <c:v>31</c:v>
                </c:pt>
                <c:pt idx="1">
                  <c:v>15</c:v>
                </c:pt>
                <c:pt idx="2">
                  <c:v>27</c:v>
                </c:pt>
                <c:pt idx="3">
                  <c:v>15</c:v>
                </c:pt>
                <c:pt idx="4">
                  <c:v>54</c:v>
                </c:pt>
                <c:pt idx="5">
                  <c:v>22</c:v>
                </c:pt>
                <c:pt idx="6">
                  <c:v>9</c:v>
                </c:pt>
                <c:pt idx="7">
                  <c:v>35</c:v>
                </c:pt>
                <c:pt idx="8">
                  <c:v>26</c:v>
                </c:pt>
                <c:pt idx="9">
                  <c:v>21</c:v>
                </c:pt>
                <c:pt idx="10">
                  <c:v>12</c:v>
                </c:pt>
                <c:pt idx="11">
                  <c:v>31</c:v>
                </c:pt>
                <c:pt idx="12">
                  <c:v>37</c:v>
                </c:pt>
                <c:pt idx="13">
                  <c:v>23</c:v>
                </c:pt>
                <c:pt idx="14">
                  <c:v>18</c:v>
                </c:pt>
                <c:pt idx="15">
                  <c:v>22</c:v>
                </c:pt>
                <c:pt idx="16">
                  <c:v>31</c:v>
                </c:pt>
                <c:pt idx="17">
                  <c:v>46</c:v>
                </c:pt>
                <c:pt idx="18">
                  <c:v>15</c:v>
                </c:pt>
                <c:pt idx="19">
                  <c:v>37</c:v>
                </c:pt>
                <c:pt idx="20">
                  <c:v>21</c:v>
                </c:pt>
                <c:pt idx="21">
                  <c:v>5</c:v>
                </c:pt>
              </c:numCache>
            </c:numRef>
          </c:val>
        </c:ser>
        <c:dLbls>
          <c:showLegendKey val="0"/>
          <c:showVal val="0"/>
          <c:showCatName val="0"/>
          <c:showSerName val="0"/>
          <c:showPercent val="0"/>
          <c:showBubbleSize val="0"/>
        </c:dLbls>
        <c:gapWidth val="150"/>
        <c:overlap val="100"/>
        <c:axId val="325095664"/>
        <c:axId val="325098016"/>
      </c:barChart>
      <c:catAx>
        <c:axId val="325095664"/>
        <c:scaling>
          <c:orientation val="minMax"/>
        </c:scaling>
        <c:delete val="0"/>
        <c:axPos val="b"/>
        <c:numFmt formatCode="General" sourceLinked="0"/>
        <c:majorTickMark val="none"/>
        <c:minorTickMark val="none"/>
        <c:tickLblPos val="nextTo"/>
        <c:crossAx val="325098016"/>
        <c:crosses val="autoZero"/>
        <c:auto val="1"/>
        <c:lblAlgn val="ctr"/>
        <c:lblOffset val="100"/>
        <c:noMultiLvlLbl val="0"/>
      </c:catAx>
      <c:valAx>
        <c:axId val="325098016"/>
        <c:scaling>
          <c:orientation val="minMax"/>
        </c:scaling>
        <c:delete val="0"/>
        <c:axPos val="l"/>
        <c:majorGridlines/>
        <c:numFmt formatCode="General" sourceLinked="1"/>
        <c:majorTickMark val="none"/>
        <c:minorTickMark val="none"/>
        <c:tickLblPos val="nextTo"/>
        <c:spPr>
          <a:ln w="9525">
            <a:noFill/>
          </a:ln>
        </c:spPr>
        <c:crossAx val="325095664"/>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Ehrenfeste</a:t>
            </a:r>
          </a:p>
        </c:rich>
      </c:tx>
      <c:overlay val="0"/>
    </c:title>
    <c:autoTitleDeleted val="0"/>
    <c:plotArea>
      <c:layout/>
      <c:barChart>
        <c:barDir val="col"/>
        <c:grouping val="stacked"/>
        <c:varyColors val="0"/>
        <c:ser>
          <c:idx val="0"/>
          <c:order val="0"/>
          <c:tx>
            <c:strRef>
              <c:f>'Welpenübersicht 1986-2009'!$B$93</c:f>
              <c:strCache>
                <c:ptCount val="1"/>
                <c:pt idx="0">
                  <c:v>Ehrenfeste (inkl. Team)</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1986-2009'!$D$93:$Z$93</c:f>
              <c:numCache>
                <c:formatCode>General</c:formatCode>
                <c:ptCount val="23"/>
                <c:pt idx="1">
                  <c:v>18</c:v>
                </c:pt>
                <c:pt idx="2">
                  <c:v>9</c:v>
                </c:pt>
                <c:pt idx="3">
                  <c:v>16</c:v>
                </c:pt>
                <c:pt idx="4">
                  <c:v>18</c:v>
                </c:pt>
                <c:pt idx="5">
                  <c:v>34</c:v>
                </c:pt>
                <c:pt idx="6">
                  <c:v>40</c:v>
                </c:pt>
                <c:pt idx="7">
                  <c:v>25</c:v>
                </c:pt>
                <c:pt idx="8">
                  <c:v>19</c:v>
                </c:pt>
                <c:pt idx="9">
                  <c:v>32</c:v>
                </c:pt>
                <c:pt idx="10">
                  <c:v>27</c:v>
                </c:pt>
                <c:pt idx="11">
                  <c:v>31</c:v>
                </c:pt>
                <c:pt idx="12">
                  <c:v>38</c:v>
                </c:pt>
                <c:pt idx="13">
                  <c:v>29</c:v>
                </c:pt>
                <c:pt idx="14">
                  <c:v>30</c:v>
                </c:pt>
                <c:pt idx="15">
                  <c:v>23</c:v>
                </c:pt>
                <c:pt idx="16">
                  <c:v>10</c:v>
                </c:pt>
                <c:pt idx="17">
                  <c:v>39</c:v>
                </c:pt>
                <c:pt idx="18">
                  <c:v>19</c:v>
                </c:pt>
                <c:pt idx="19">
                  <c:v>19</c:v>
                </c:pt>
                <c:pt idx="20">
                  <c:v>20</c:v>
                </c:pt>
                <c:pt idx="21">
                  <c:v>20</c:v>
                </c:pt>
                <c:pt idx="22">
                  <c:v>16</c:v>
                </c:pt>
              </c:numCache>
            </c:numRef>
          </c:val>
        </c:ser>
        <c:dLbls>
          <c:showLegendKey val="0"/>
          <c:showVal val="0"/>
          <c:showCatName val="0"/>
          <c:showSerName val="0"/>
          <c:showPercent val="0"/>
          <c:showBubbleSize val="0"/>
        </c:dLbls>
        <c:gapWidth val="150"/>
        <c:overlap val="100"/>
        <c:axId val="325099976"/>
        <c:axId val="325096056"/>
      </c:barChart>
      <c:catAx>
        <c:axId val="325099976"/>
        <c:scaling>
          <c:orientation val="minMax"/>
        </c:scaling>
        <c:delete val="0"/>
        <c:axPos val="b"/>
        <c:numFmt formatCode="General" sourceLinked="0"/>
        <c:majorTickMark val="none"/>
        <c:minorTickMark val="none"/>
        <c:tickLblPos val="nextTo"/>
        <c:crossAx val="325096056"/>
        <c:crosses val="autoZero"/>
        <c:auto val="1"/>
        <c:lblAlgn val="ctr"/>
        <c:lblOffset val="100"/>
        <c:noMultiLvlLbl val="0"/>
      </c:catAx>
      <c:valAx>
        <c:axId val="325096056"/>
        <c:scaling>
          <c:orientation val="minMax"/>
        </c:scaling>
        <c:delete val="0"/>
        <c:axPos val="l"/>
        <c:majorGridlines/>
        <c:numFmt formatCode="General" sourceLinked="1"/>
        <c:majorTickMark val="none"/>
        <c:minorTickMark val="none"/>
        <c:tickLblPos val="nextTo"/>
        <c:spPr>
          <a:ln w="9525">
            <a:noFill/>
          </a:ln>
        </c:spPr>
        <c:crossAx val="325099976"/>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Tronje</a:t>
            </a:r>
          </a:p>
        </c:rich>
      </c:tx>
      <c:overlay val="0"/>
    </c:title>
    <c:autoTitleDeleted val="0"/>
    <c:plotArea>
      <c:layout/>
      <c:barChart>
        <c:barDir val="col"/>
        <c:grouping val="stacked"/>
        <c:varyColors val="0"/>
        <c:ser>
          <c:idx val="0"/>
          <c:order val="0"/>
          <c:tx>
            <c:strRef>
              <c:f>'Welpenübersicht 1986-2009'!$B$100</c:f>
              <c:strCache>
                <c:ptCount val="1"/>
                <c:pt idx="0">
                  <c:v>Tronje</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1986-2009'!$D$100:$Z$100</c:f>
              <c:numCache>
                <c:formatCode>General</c:formatCode>
                <c:ptCount val="23"/>
                <c:pt idx="0">
                  <c:v>19</c:v>
                </c:pt>
                <c:pt idx="1">
                  <c:v>13</c:v>
                </c:pt>
                <c:pt idx="2">
                  <c:v>31</c:v>
                </c:pt>
                <c:pt idx="3">
                  <c:v>14</c:v>
                </c:pt>
                <c:pt idx="4">
                  <c:v>10</c:v>
                </c:pt>
                <c:pt idx="5">
                  <c:v>17</c:v>
                </c:pt>
                <c:pt idx="6">
                  <c:v>24</c:v>
                </c:pt>
                <c:pt idx="7">
                  <c:v>24</c:v>
                </c:pt>
                <c:pt idx="8">
                  <c:v>16</c:v>
                </c:pt>
                <c:pt idx="9">
                  <c:v>30</c:v>
                </c:pt>
                <c:pt idx="10">
                  <c:v>30</c:v>
                </c:pt>
                <c:pt idx="11">
                  <c:v>25</c:v>
                </c:pt>
                <c:pt idx="12">
                  <c:v>27</c:v>
                </c:pt>
                <c:pt idx="13">
                  <c:v>30</c:v>
                </c:pt>
                <c:pt idx="14">
                  <c:v>33</c:v>
                </c:pt>
                <c:pt idx="15">
                  <c:v>6</c:v>
                </c:pt>
                <c:pt idx="16">
                  <c:v>33</c:v>
                </c:pt>
                <c:pt idx="17">
                  <c:v>13</c:v>
                </c:pt>
                <c:pt idx="18">
                  <c:v>51</c:v>
                </c:pt>
                <c:pt idx="19">
                  <c:v>6</c:v>
                </c:pt>
                <c:pt idx="20">
                  <c:v>29</c:v>
                </c:pt>
                <c:pt idx="21">
                  <c:v>43</c:v>
                </c:pt>
                <c:pt idx="22">
                  <c:v>9</c:v>
                </c:pt>
              </c:numCache>
            </c:numRef>
          </c:val>
        </c:ser>
        <c:dLbls>
          <c:showLegendKey val="0"/>
          <c:showVal val="0"/>
          <c:showCatName val="0"/>
          <c:showSerName val="0"/>
          <c:showPercent val="0"/>
          <c:showBubbleSize val="0"/>
        </c:dLbls>
        <c:gapWidth val="150"/>
        <c:overlap val="100"/>
        <c:axId val="325094488"/>
        <c:axId val="325096448"/>
      </c:barChart>
      <c:catAx>
        <c:axId val="325094488"/>
        <c:scaling>
          <c:orientation val="minMax"/>
        </c:scaling>
        <c:delete val="0"/>
        <c:axPos val="b"/>
        <c:numFmt formatCode="General" sourceLinked="0"/>
        <c:majorTickMark val="none"/>
        <c:minorTickMark val="none"/>
        <c:tickLblPos val="nextTo"/>
        <c:crossAx val="325096448"/>
        <c:crosses val="autoZero"/>
        <c:auto val="1"/>
        <c:lblAlgn val="ctr"/>
        <c:lblOffset val="100"/>
        <c:noMultiLvlLbl val="0"/>
      </c:catAx>
      <c:valAx>
        <c:axId val="325096448"/>
        <c:scaling>
          <c:orientation val="minMax"/>
        </c:scaling>
        <c:delete val="0"/>
        <c:axPos val="l"/>
        <c:majorGridlines/>
        <c:numFmt formatCode="General" sourceLinked="1"/>
        <c:majorTickMark val="none"/>
        <c:minorTickMark val="none"/>
        <c:tickLblPos val="nextTo"/>
        <c:spPr>
          <a:ln w="9525">
            <a:noFill/>
          </a:ln>
        </c:spPr>
        <c:crossAx val="325094488"/>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Haus Gero</a:t>
            </a:r>
          </a:p>
        </c:rich>
      </c:tx>
      <c:overlay val="0"/>
    </c:title>
    <c:autoTitleDeleted val="0"/>
    <c:plotArea>
      <c:layout/>
      <c:barChart>
        <c:barDir val="col"/>
        <c:grouping val="stacked"/>
        <c:varyColors val="0"/>
        <c:ser>
          <c:idx val="0"/>
          <c:order val="0"/>
          <c:tx>
            <c:strRef>
              <c:f>'Welpenübersicht 1986-2009'!$B$26</c:f>
              <c:strCache>
                <c:ptCount val="1"/>
                <c:pt idx="0">
                  <c:v>Haus Gero</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1986-2009'!$D$26:$Z$26</c:f>
              <c:numCache>
                <c:formatCode>General</c:formatCode>
                <c:ptCount val="23"/>
                <c:pt idx="0">
                  <c:v>87</c:v>
                </c:pt>
                <c:pt idx="1">
                  <c:v>67</c:v>
                </c:pt>
                <c:pt idx="2">
                  <c:v>69</c:v>
                </c:pt>
                <c:pt idx="3">
                  <c:v>44</c:v>
                </c:pt>
                <c:pt idx="4">
                  <c:v>40</c:v>
                </c:pt>
                <c:pt idx="5">
                  <c:v>32</c:v>
                </c:pt>
                <c:pt idx="6">
                  <c:v>45</c:v>
                </c:pt>
                <c:pt idx="7">
                  <c:v>37</c:v>
                </c:pt>
                <c:pt idx="8">
                  <c:v>37</c:v>
                </c:pt>
                <c:pt idx="9">
                  <c:v>50</c:v>
                </c:pt>
                <c:pt idx="10">
                  <c:v>9</c:v>
                </c:pt>
                <c:pt idx="11">
                  <c:v>16</c:v>
                </c:pt>
                <c:pt idx="12">
                  <c:v>3</c:v>
                </c:pt>
              </c:numCache>
            </c:numRef>
          </c:val>
        </c:ser>
        <c:dLbls>
          <c:showLegendKey val="0"/>
          <c:showVal val="0"/>
          <c:showCatName val="0"/>
          <c:showSerName val="0"/>
          <c:showPercent val="0"/>
          <c:showBubbleSize val="0"/>
        </c:dLbls>
        <c:gapWidth val="150"/>
        <c:overlap val="100"/>
        <c:axId val="325100760"/>
        <c:axId val="325102328"/>
      </c:barChart>
      <c:catAx>
        <c:axId val="325100760"/>
        <c:scaling>
          <c:orientation val="minMax"/>
        </c:scaling>
        <c:delete val="0"/>
        <c:axPos val="b"/>
        <c:numFmt formatCode="General" sourceLinked="0"/>
        <c:majorTickMark val="none"/>
        <c:minorTickMark val="none"/>
        <c:tickLblPos val="nextTo"/>
        <c:crossAx val="325102328"/>
        <c:crosses val="autoZero"/>
        <c:auto val="1"/>
        <c:lblAlgn val="ctr"/>
        <c:lblOffset val="100"/>
        <c:noMultiLvlLbl val="0"/>
      </c:catAx>
      <c:valAx>
        <c:axId val="325102328"/>
        <c:scaling>
          <c:orientation val="minMax"/>
        </c:scaling>
        <c:delete val="0"/>
        <c:axPos val="l"/>
        <c:majorGridlines/>
        <c:numFmt formatCode="General" sourceLinked="1"/>
        <c:majorTickMark val="none"/>
        <c:minorTickMark val="none"/>
        <c:tickLblPos val="nextTo"/>
        <c:spPr>
          <a:ln w="9525">
            <a:noFill/>
          </a:ln>
        </c:spPr>
        <c:crossAx val="325100760"/>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Alt-Grunde</a:t>
            </a:r>
          </a:p>
        </c:rich>
      </c:tx>
      <c:overlay val="0"/>
    </c:title>
    <c:autoTitleDeleted val="0"/>
    <c:plotArea>
      <c:layout/>
      <c:barChart>
        <c:barDir val="col"/>
        <c:grouping val="stacked"/>
        <c:varyColors val="0"/>
        <c:ser>
          <c:idx val="0"/>
          <c:order val="0"/>
          <c:tx>
            <c:strRef>
              <c:f>'Welpenübersicht 1986-2009'!$B$34</c:f>
              <c:strCache>
                <c:ptCount val="1"/>
                <c:pt idx="0">
                  <c:v>Alt-Grunde</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1986-2009'!$D$34:$Z$34</c:f>
              <c:numCache>
                <c:formatCode>General</c:formatCode>
                <c:ptCount val="23"/>
                <c:pt idx="0">
                  <c:v>46</c:v>
                </c:pt>
                <c:pt idx="1">
                  <c:v>28</c:v>
                </c:pt>
                <c:pt idx="2">
                  <c:v>20</c:v>
                </c:pt>
                <c:pt idx="3">
                  <c:v>32</c:v>
                </c:pt>
                <c:pt idx="4">
                  <c:v>47</c:v>
                </c:pt>
                <c:pt idx="5">
                  <c:v>41</c:v>
                </c:pt>
                <c:pt idx="6">
                  <c:v>46</c:v>
                </c:pt>
                <c:pt idx="7">
                  <c:v>62</c:v>
                </c:pt>
                <c:pt idx="8">
                  <c:v>59</c:v>
                </c:pt>
                <c:pt idx="9">
                  <c:v>60</c:v>
                </c:pt>
                <c:pt idx="10">
                  <c:v>25</c:v>
                </c:pt>
                <c:pt idx="11">
                  <c:v>17</c:v>
                </c:pt>
                <c:pt idx="12">
                  <c:v>27</c:v>
                </c:pt>
                <c:pt idx="13">
                  <c:v>22</c:v>
                </c:pt>
              </c:numCache>
            </c:numRef>
          </c:val>
        </c:ser>
        <c:dLbls>
          <c:showLegendKey val="0"/>
          <c:showVal val="0"/>
          <c:showCatName val="0"/>
          <c:showSerName val="0"/>
          <c:showPercent val="0"/>
          <c:showBubbleSize val="0"/>
        </c:dLbls>
        <c:gapWidth val="150"/>
        <c:overlap val="100"/>
        <c:axId val="325104288"/>
        <c:axId val="325105072"/>
      </c:barChart>
      <c:catAx>
        <c:axId val="325104288"/>
        <c:scaling>
          <c:orientation val="minMax"/>
        </c:scaling>
        <c:delete val="0"/>
        <c:axPos val="b"/>
        <c:numFmt formatCode="General" sourceLinked="0"/>
        <c:majorTickMark val="none"/>
        <c:minorTickMark val="none"/>
        <c:tickLblPos val="nextTo"/>
        <c:crossAx val="325105072"/>
        <c:crosses val="autoZero"/>
        <c:auto val="1"/>
        <c:lblAlgn val="ctr"/>
        <c:lblOffset val="100"/>
        <c:noMultiLvlLbl val="0"/>
      </c:catAx>
      <c:valAx>
        <c:axId val="325105072"/>
        <c:scaling>
          <c:orientation val="minMax"/>
        </c:scaling>
        <c:delete val="0"/>
        <c:axPos val="l"/>
        <c:majorGridlines/>
        <c:numFmt formatCode="General" sourceLinked="1"/>
        <c:majorTickMark val="none"/>
        <c:minorTickMark val="none"/>
        <c:tickLblPos val="nextTo"/>
        <c:spPr>
          <a:ln w="9525">
            <a:noFill/>
          </a:ln>
        </c:spPr>
        <c:crossAx val="325104288"/>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Arminius + Arminius 2000</a:t>
            </a:r>
          </a:p>
        </c:rich>
      </c:tx>
      <c:overlay val="0"/>
    </c:title>
    <c:autoTitleDeleted val="0"/>
    <c:plotArea>
      <c:layout/>
      <c:barChart>
        <c:barDir val="col"/>
        <c:grouping val="stacked"/>
        <c:varyColors val="0"/>
        <c:ser>
          <c:idx val="0"/>
          <c:order val="0"/>
          <c:tx>
            <c:strRef>
              <c:f>'Welpenübersicht 1986-2009'!$B$45</c:f>
              <c:strCache>
                <c:ptCount val="1"/>
                <c:pt idx="0">
                  <c:v>Arminius *</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1986-2009'!$D$45:$Z$45</c:f>
              <c:numCache>
                <c:formatCode>General</c:formatCode>
                <c:ptCount val="23"/>
                <c:pt idx="0">
                  <c:v>44</c:v>
                </c:pt>
                <c:pt idx="1">
                  <c:v>51</c:v>
                </c:pt>
                <c:pt idx="2">
                  <c:v>42</c:v>
                </c:pt>
                <c:pt idx="3">
                  <c:v>38</c:v>
                </c:pt>
                <c:pt idx="4">
                  <c:v>45</c:v>
                </c:pt>
                <c:pt idx="5">
                  <c:v>28</c:v>
                </c:pt>
                <c:pt idx="6">
                  <c:v>33</c:v>
                </c:pt>
                <c:pt idx="7">
                  <c:v>39</c:v>
                </c:pt>
                <c:pt idx="8">
                  <c:v>6</c:v>
                </c:pt>
                <c:pt idx="9">
                  <c:v>52</c:v>
                </c:pt>
                <c:pt idx="10">
                  <c:v>50</c:v>
                </c:pt>
                <c:pt idx="11">
                  <c:v>36</c:v>
                </c:pt>
                <c:pt idx="12">
                  <c:v>43</c:v>
                </c:pt>
                <c:pt idx="13">
                  <c:v>40</c:v>
                </c:pt>
                <c:pt idx="14">
                  <c:v>46</c:v>
                </c:pt>
                <c:pt idx="15">
                  <c:v>30</c:v>
                </c:pt>
                <c:pt idx="16">
                  <c:v>14</c:v>
                </c:pt>
                <c:pt idx="17">
                  <c:v>4</c:v>
                </c:pt>
              </c:numCache>
            </c:numRef>
          </c:val>
        </c:ser>
        <c:ser>
          <c:idx val="1"/>
          <c:order val="1"/>
          <c:tx>
            <c:strRef>
              <c:f>'Welpenübersicht 1986-2009'!$B$120</c:f>
              <c:strCache>
                <c:ptCount val="1"/>
                <c:pt idx="0">
                  <c:v>Arminius 2000</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1986-2009'!$D$120:$Z$120</c:f>
              <c:numCache>
                <c:formatCode>General</c:formatCode>
                <c:ptCount val="23"/>
                <c:pt idx="14">
                  <c:v>4</c:v>
                </c:pt>
                <c:pt idx="15">
                  <c:v>18</c:v>
                </c:pt>
                <c:pt idx="16">
                  <c:v>4</c:v>
                </c:pt>
                <c:pt idx="17">
                  <c:v>13</c:v>
                </c:pt>
                <c:pt idx="18">
                  <c:v>11</c:v>
                </c:pt>
                <c:pt idx="19">
                  <c:v>10</c:v>
                </c:pt>
                <c:pt idx="20">
                  <c:v>22</c:v>
                </c:pt>
                <c:pt idx="21">
                  <c:v>15</c:v>
                </c:pt>
                <c:pt idx="22">
                  <c:v>18</c:v>
                </c:pt>
              </c:numCache>
            </c:numRef>
          </c:val>
        </c:ser>
        <c:dLbls>
          <c:showLegendKey val="0"/>
          <c:showVal val="0"/>
          <c:showCatName val="0"/>
          <c:showSerName val="0"/>
          <c:showPercent val="0"/>
          <c:showBubbleSize val="0"/>
        </c:dLbls>
        <c:gapWidth val="150"/>
        <c:overlap val="100"/>
        <c:axId val="272510376"/>
        <c:axId val="272510768"/>
      </c:barChart>
      <c:catAx>
        <c:axId val="272510376"/>
        <c:scaling>
          <c:orientation val="minMax"/>
        </c:scaling>
        <c:delete val="0"/>
        <c:axPos val="b"/>
        <c:numFmt formatCode="General" sourceLinked="0"/>
        <c:majorTickMark val="none"/>
        <c:minorTickMark val="none"/>
        <c:tickLblPos val="nextTo"/>
        <c:crossAx val="272510768"/>
        <c:crosses val="autoZero"/>
        <c:auto val="1"/>
        <c:lblAlgn val="ctr"/>
        <c:lblOffset val="100"/>
        <c:noMultiLvlLbl val="0"/>
      </c:catAx>
      <c:valAx>
        <c:axId val="272510768"/>
        <c:scaling>
          <c:orientation val="minMax"/>
        </c:scaling>
        <c:delete val="0"/>
        <c:axPos val="l"/>
        <c:majorGridlines/>
        <c:numFmt formatCode="General" sourceLinked="1"/>
        <c:majorTickMark val="none"/>
        <c:minorTickMark val="none"/>
        <c:tickLblPos val="nextTo"/>
        <c:spPr>
          <a:ln w="9525">
            <a:noFill/>
          </a:ln>
        </c:spPr>
        <c:crossAx val="272510376"/>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Murrenhütte</a:t>
            </a:r>
          </a:p>
        </c:rich>
      </c:tx>
      <c:overlay val="0"/>
    </c:title>
    <c:autoTitleDeleted val="0"/>
    <c:plotArea>
      <c:layout/>
      <c:barChart>
        <c:barDir val="col"/>
        <c:grouping val="stacked"/>
        <c:varyColors val="0"/>
        <c:ser>
          <c:idx val="0"/>
          <c:order val="0"/>
          <c:tx>
            <c:strRef>
              <c:f>'Welpenübersicht 1986-2009'!$B$24</c:f>
              <c:strCache>
                <c:ptCount val="1"/>
                <c:pt idx="0">
                  <c:v>Murrenhütte</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1986-2009'!$D$24:$Z$24</c:f>
              <c:numCache>
                <c:formatCode>General</c:formatCode>
                <c:ptCount val="23"/>
                <c:pt idx="0">
                  <c:v>42</c:v>
                </c:pt>
                <c:pt idx="1">
                  <c:v>35</c:v>
                </c:pt>
                <c:pt idx="2">
                  <c:v>47</c:v>
                </c:pt>
                <c:pt idx="3">
                  <c:v>51</c:v>
                </c:pt>
                <c:pt idx="4">
                  <c:v>36</c:v>
                </c:pt>
                <c:pt idx="5">
                  <c:v>51</c:v>
                </c:pt>
                <c:pt idx="6">
                  <c:v>58</c:v>
                </c:pt>
                <c:pt idx="7">
                  <c:v>51</c:v>
                </c:pt>
                <c:pt idx="8">
                  <c:v>75</c:v>
                </c:pt>
                <c:pt idx="9">
                  <c:v>53</c:v>
                </c:pt>
                <c:pt idx="10">
                  <c:v>21</c:v>
                </c:pt>
                <c:pt idx="11">
                  <c:v>9</c:v>
                </c:pt>
              </c:numCache>
            </c:numRef>
          </c:val>
        </c:ser>
        <c:dLbls>
          <c:showLegendKey val="0"/>
          <c:showVal val="0"/>
          <c:showCatName val="0"/>
          <c:showSerName val="0"/>
          <c:showPercent val="0"/>
          <c:showBubbleSize val="0"/>
        </c:dLbls>
        <c:gapWidth val="150"/>
        <c:overlap val="100"/>
        <c:axId val="325103112"/>
        <c:axId val="325103504"/>
      </c:barChart>
      <c:catAx>
        <c:axId val="325103112"/>
        <c:scaling>
          <c:orientation val="minMax"/>
        </c:scaling>
        <c:delete val="0"/>
        <c:axPos val="b"/>
        <c:numFmt formatCode="General" sourceLinked="0"/>
        <c:majorTickMark val="none"/>
        <c:minorTickMark val="none"/>
        <c:tickLblPos val="nextTo"/>
        <c:crossAx val="325103504"/>
        <c:crosses val="autoZero"/>
        <c:auto val="1"/>
        <c:lblAlgn val="ctr"/>
        <c:lblOffset val="100"/>
        <c:noMultiLvlLbl val="0"/>
      </c:catAx>
      <c:valAx>
        <c:axId val="325103504"/>
        <c:scaling>
          <c:orientation val="minMax"/>
        </c:scaling>
        <c:delete val="0"/>
        <c:axPos val="l"/>
        <c:majorGridlines/>
        <c:numFmt formatCode="General" sourceLinked="1"/>
        <c:majorTickMark val="none"/>
        <c:minorTickMark val="none"/>
        <c:tickLblPos val="nextTo"/>
        <c:spPr>
          <a:ln w="9525">
            <a:noFill/>
          </a:ln>
        </c:spPr>
        <c:crossAx val="325103112"/>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Osterberger-Land</a:t>
            </a:r>
          </a:p>
        </c:rich>
      </c:tx>
      <c:overlay val="0"/>
    </c:title>
    <c:autoTitleDeleted val="0"/>
    <c:plotArea>
      <c:layout/>
      <c:barChart>
        <c:barDir val="col"/>
        <c:grouping val="stacked"/>
        <c:varyColors val="0"/>
        <c:ser>
          <c:idx val="0"/>
          <c:order val="0"/>
          <c:tx>
            <c:strRef>
              <c:f>'Welpenübersicht 1986-2009'!$B$102</c:f>
              <c:strCache>
                <c:ptCount val="1"/>
                <c:pt idx="0">
                  <c:v>Osterberger-Land</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1986-2009'!$D$102:$Z$102</c:f>
              <c:numCache>
                <c:formatCode>General</c:formatCode>
                <c:ptCount val="23"/>
                <c:pt idx="0">
                  <c:v>15</c:v>
                </c:pt>
                <c:pt idx="1">
                  <c:v>13</c:v>
                </c:pt>
                <c:pt idx="2">
                  <c:v>13</c:v>
                </c:pt>
                <c:pt idx="3">
                  <c:v>6</c:v>
                </c:pt>
                <c:pt idx="4">
                  <c:v>3</c:v>
                </c:pt>
                <c:pt idx="5">
                  <c:v>7</c:v>
                </c:pt>
                <c:pt idx="6">
                  <c:v>25</c:v>
                </c:pt>
                <c:pt idx="7">
                  <c:v>21</c:v>
                </c:pt>
                <c:pt idx="8">
                  <c:v>19</c:v>
                </c:pt>
                <c:pt idx="9">
                  <c:v>32</c:v>
                </c:pt>
                <c:pt idx="10">
                  <c:v>13</c:v>
                </c:pt>
                <c:pt idx="11">
                  <c:v>38</c:v>
                </c:pt>
                <c:pt idx="12">
                  <c:v>4</c:v>
                </c:pt>
                <c:pt idx="13">
                  <c:v>15</c:v>
                </c:pt>
                <c:pt idx="14">
                  <c:v>19</c:v>
                </c:pt>
                <c:pt idx="15">
                  <c:v>31</c:v>
                </c:pt>
                <c:pt idx="16">
                  <c:v>18</c:v>
                </c:pt>
                <c:pt idx="17">
                  <c:v>25</c:v>
                </c:pt>
                <c:pt idx="18">
                  <c:v>31</c:v>
                </c:pt>
                <c:pt idx="19">
                  <c:v>19</c:v>
                </c:pt>
                <c:pt idx="20">
                  <c:v>30</c:v>
                </c:pt>
                <c:pt idx="21">
                  <c:v>46</c:v>
                </c:pt>
                <c:pt idx="22">
                  <c:v>33</c:v>
                </c:pt>
              </c:numCache>
            </c:numRef>
          </c:val>
        </c:ser>
        <c:dLbls>
          <c:showLegendKey val="0"/>
          <c:showVal val="0"/>
          <c:showCatName val="0"/>
          <c:showSerName val="0"/>
          <c:showPercent val="0"/>
          <c:showBubbleSize val="0"/>
        </c:dLbls>
        <c:gapWidth val="150"/>
        <c:overlap val="100"/>
        <c:axId val="325104680"/>
        <c:axId val="323332144"/>
      </c:barChart>
      <c:catAx>
        <c:axId val="325104680"/>
        <c:scaling>
          <c:orientation val="minMax"/>
        </c:scaling>
        <c:delete val="0"/>
        <c:axPos val="b"/>
        <c:numFmt formatCode="General" sourceLinked="0"/>
        <c:majorTickMark val="none"/>
        <c:minorTickMark val="none"/>
        <c:tickLblPos val="nextTo"/>
        <c:crossAx val="323332144"/>
        <c:crosses val="autoZero"/>
        <c:auto val="1"/>
        <c:lblAlgn val="ctr"/>
        <c:lblOffset val="100"/>
        <c:noMultiLvlLbl val="0"/>
      </c:catAx>
      <c:valAx>
        <c:axId val="323332144"/>
        <c:scaling>
          <c:orientation val="minMax"/>
        </c:scaling>
        <c:delete val="0"/>
        <c:axPos val="l"/>
        <c:majorGridlines/>
        <c:numFmt formatCode="General" sourceLinked="1"/>
        <c:majorTickMark val="none"/>
        <c:minorTickMark val="none"/>
        <c:tickLblPos val="nextTo"/>
        <c:spPr>
          <a:ln w="9525">
            <a:noFill/>
          </a:ln>
        </c:spPr>
        <c:crossAx val="325104680"/>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Radsieksbeeke</a:t>
            </a:r>
            <a:r>
              <a:rPr lang="nl-NL" sz="1400" baseline="0"/>
              <a:t>  + Team</a:t>
            </a:r>
            <a:endParaRPr lang="nl-NL" sz="1400"/>
          </a:p>
        </c:rich>
      </c:tx>
      <c:overlay val="0"/>
    </c:title>
    <c:autoTitleDeleted val="0"/>
    <c:plotArea>
      <c:layout/>
      <c:barChart>
        <c:barDir val="col"/>
        <c:grouping val="stacked"/>
        <c:varyColors val="0"/>
        <c:ser>
          <c:idx val="0"/>
          <c:order val="0"/>
          <c:tx>
            <c:strRef>
              <c:f>'Welpenübersicht 1986-2009'!$B$104</c:f>
              <c:strCache>
                <c:ptCount val="1"/>
                <c:pt idx="0">
                  <c:v>Radsieksbeeke *</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1986-2009'!$D$104:$Z$104</c:f>
              <c:numCache>
                <c:formatCode>General</c:formatCode>
                <c:ptCount val="23"/>
                <c:pt idx="0">
                  <c:v>23</c:v>
                </c:pt>
                <c:pt idx="1">
                  <c:v>29</c:v>
                </c:pt>
                <c:pt idx="2">
                  <c:v>27</c:v>
                </c:pt>
                <c:pt idx="3">
                  <c:v>28</c:v>
                </c:pt>
                <c:pt idx="4">
                  <c:v>17</c:v>
                </c:pt>
                <c:pt idx="5">
                  <c:v>20</c:v>
                </c:pt>
                <c:pt idx="6">
                  <c:v>19</c:v>
                </c:pt>
                <c:pt idx="7">
                  <c:v>10</c:v>
                </c:pt>
                <c:pt idx="8">
                  <c:v>5</c:v>
                </c:pt>
                <c:pt idx="9">
                  <c:v>22</c:v>
                </c:pt>
                <c:pt idx="10">
                  <c:v>37</c:v>
                </c:pt>
                <c:pt idx="11">
                  <c:v>14</c:v>
                </c:pt>
                <c:pt idx="12">
                  <c:v>26</c:v>
                </c:pt>
                <c:pt idx="13">
                  <c:v>27</c:v>
                </c:pt>
                <c:pt idx="14">
                  <c:v>20</c:v>
                </c:pt>
                <c:pt idx="15">
                  <c:v>24</c:v>
                </c:pt>
                <c:pt idx="16">
                  <c:v>14</c:v>
                </c:pt>
                <c:pt idx="17">
                  <c:v>30</c:v>
                </c:pt>
                <c:pt idx="18">
                  <c:v>26</c:v>
                </c:pt>
                <c:pt idx="19">
                  <c:v>11</c:v>
                </c:pt>
                <c:pt idx="20">
                  <c:v>3</c:v>
                </c:pt>
                <c:pt idx="22">
                  <c:v>6</c:v>
                </c:pt>
              </c:numCache>
            </c:numRef>
          </c:val>
        </c:ser>
        <c:ser>
          <c:idx val="1"/>
          <c:order val="1"/>
          <c:tx>
            <c:strRef>
              <c:f>'Welpenübersicht 1986-2009'!$B$115</c:f>
              <c:strCache>
                <c:ptCount val="1"/>
                <c:pt idx="0">
                  <c:v>Team Radsieksbeeke</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1986-2009'!$D$115:$Z$115</c:f>
              <c:numCache>
                <c:formatCode>General</c:formatCode>
                <c:ptCount val="23"/>
                <c:pt idx="19">
                  <c:v>22</c:v>
                </c:pt>
                <c:pt idx="20">
                  <c:v>15</c:v>
                </c:pt>
                <c:pt idx="21">
                  <c:v>21</c:v>
                </c:pt>
                <c:pt idx="22">
                  <c:v>10</c:v>
                </c:pt>
              </c:numCache>
            </c:numRef>
          </c:val>
        </c:ser>
        <c:dLbls>
          <c:showLegendKey val="0"/>
          <c:showVal val="0"/>
          <c:showCatName val="0"/>
          <c:showSerName val="0"/>
          <c:showPercent val="0"/>
          <c:showBubbleSize val="0"/>
        </c:dLbls>
        <c:gapWidth val="150"/>
        <c:overlap val="100"/>
        <c:axId val="323334496"/>
        <c:axId val="323332536"/>
      </c:barChart>
      <c:catAx>
        <c:axId val="323334496"/>
        <c:scaling>
          <c:orientation val="minMax"/>
        </c:scaling>
        <c:delete val="0"/>
        <c:axPos val="b"/>
        <c:numFmt formatCode="General" sourceLinked="0"/>
        <c:majorTickMark val="none"/>
        <c:minorTickMark val="none"/>
        <c:tickLblPos val="nextTo"/>
        <c:crossAx val="323332536"/>
        <c:crosses val="autoZero"/>
        <c:auto val="1"/>
        <c:lblAlgn val="ctr"/>
        <c:lblOffset val="100"/>
        <c:noMultiLvlLbl val="0"/>
      </c:catAx>
      <c:valAx>
        <c:axId val="323332536"/>
        <c:scaling>
          <c:orientation val="minMax"/>
        </c:scaling>
        <c:delete val="0"/>
        <c:axPos val="l"/>
        <c:majorGridlines/>
        <c:numFmt formatCode="General" sourceLinked="1"/>
        <c:majorTickMark val="none"/>
        <c:minorTickMark val="none"/>
        <c:tickLblPos val="nextTo"/>
        <c:spPr>
          <a:ln w="9525">
            <a:noFill/>
          </a:ln>
        </c:spPr>
        <c:crossAx val="323334496"/>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Mutzbach</a:t>
            </a:r>
          </a:p>
        </c:rich>
      </c:tx>
      <c:overlay val="0"/>
    </c:title>
    <c:autoTitleDeleted val="0"/>
    <c:plotArea>
      <c:layout/>
      <c:barChart>
        <c:barDir val="col"/>
        <c:grouping val="stacked"/>
        <c:varyColors val="0"/>
        <c:ser>
          <c:idx val="0"/>
          <c:order val="0"/>
          <c:tx>
            <c:strRef>
              <c:f>'Welpenübersicht 1986-2009'!$B$69</c:f>
              <c:strCache>
                <c:ptCount val="1"/>
                <c:pt idx="0">
                  <c:v>Mutzbach</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1986-2009'!$D$69:$Z$69</c:f>
              <c:numCache>
                <c:formatCode>General</c:formatCode>
                <c:ptCount val="23"/>
                <c:pt idx="1">
                  <c:v>27</c:v>
                </c:pt>
                <c:pt idx="2">
                  <c:v>34</c:v>
                </c:pt>
                <c:pt idx="3">
                  <c:v>32</c:v>
                </c:pt>
                <c:pt idx="4">
                  <c:v>52</c:v>
                </c:pt>
                <c:pt idx="5">
                  <c:v>48</c:v>
                </c:pt>
                <c:pt idx="6">
                  <c:v>93</c:v>
                </c:pt>
                <c:pt idx="7">
                  <c:v>82</c:v>
                </c:pt>
                <c:pt idx="8">
                  <c:v>25</c:v>
                </c:pt>
                <c:pt idx="9">
                  <c:v>45</c:v>
                </c:pt>
                <c:pt idx="10">
                  <c:v>17</c:v>
                </c:pt>
                <c:pt idx="11">
                  <c:v>9</c:v>
                </c:pt>
                <c:pt idx="12">
                  <c:v>8</c:v>
                </c:pt>
                <c:pt idx="13">
                  <c:v>13</c:v>
                </c:pt>
                <c:pt idx="15">
                  <c:v>5</c:v>
                </c:pt>
                <c:pt idx="17">
                  <c:v>7</c:v>
                </c:pt>
                <c:pt idx="18">
                  <c:v>8</c:v>
                </c:pt>
                <c:pt idx="21">
                  <c:v>7</c:v>
                </c:pt>
              </c:numCache>
            </c:numRef>
          </c:val>
        </c:ser>
        <c:dLbls>
          <c:showLegendKey val="0"/>
          <c:showVal val="0"/>
          <c:showCatName val="0"/>
          <c:showSerName val="0"/>
          <c:showPercent val="0"/>
          <c:showBubbleSize val="0"/>
        </c:dLbls>
        <c:gapWidth val="150"/>
        <c:overlap val="100"/>
        <c:axId val="323333320"/>
        <c:axId val="323334888"/>
      </c:barChart>
      <c:catAx>
        <c:axId val="323333320"/>
        <c:scaling>
          <c:orientation val="minMax"/>
        </c:scaling>
        <c:delete val="0"/>
        <c:axPos val="b"/>
        <c:numFmt formatCode="General" sourceLinked="0"/>
        <c:majorTickMark val="none"/>
        <c:minorTickMark val="none"/>
        <c:tickLblPos val="nextTo"/>
        <c:crossAx val="323334888"/>
        <c:crosses val="autoZero"/>
        <c:auto val="1"/>
        <c:lblAlgn val="ctr"/>
        <c:lblOffset val="100"/>
        <c:noMultiLvlLbl val="0"/>
      </c:catAx>
      <c:valAx>
        <c:axId val="323334888"/>
        <c:scaling>
          <c:orientation val="minMax"/>
        </c:scaling>
        <c:delete val="0"/>
        <c:axPos val="l"/>
        <c:majorGridlines/>
        <c:numFmt formatCode="General" sourceLinked="1"/>
        <c:majorTickMark val="none"/>
        <c:minorTickMark val="none"/>
        <c:tickLblPos val="nextTo"/>
        <c:spPr>
          <a:ln w="9525">
            <a:noFill/>
          </a:ln>
        </c:spPr>
        <c:crossAx val="323333320"/>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Essweiler Tal</a:t>
            </a:r>
          </a:p>
        </c:rich>
      </c:tx>
      <c:overlay val="0"/>
    </c:title>
    <c:autoTitleDeleted val="0"/>
    <c:plotArea>
      <c:layout/>
      <c:barChart>
        <c:barDir val="col"/>
        <c:grouping val="stacked"/>
        <c:varyColors val="0"/>
        <c:ser>
          <c:idx val="0"/>
          <c:order val="0"/>
          <c:tx>
            <c:strRef>
              <c:f>'Welpenübersicht 1986-2009'!$B$103</c:f>
              <c:strCache>
                <c:ptCount val="1"/>
                <c:pt idx="0">
                  <c:v>Essweiler Tal</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1986-2009'!$D$103:$Z$103</c:f>
              <c:numCache>
                <c:formatCode>General</c:formatCode>
                <c:ptCount val="23"/>
                <c:pt idx="0">
                  <c:v>43</c:v>
                </c:pt>
                <c:pt idx="1">
                  <c:v>8</c:v>
                </c:pt>
                <c:pt idx="2">
                  <c:v>28</c:v>
                </c:pt>
                <c:pt idx="3">
                  <c:v>12</c:v>
                </c:pt>
                <c:pt idx="4">
                  <c:v>11</c:v>
                </c:pt>
                <c:pt idx="5">
                  <c:v>12</c:v>
                </c:pt>
                <c:pt idx="6">
                  <c:v>31</c:v>
                </c:pt>
                <c:pt idx="7">
                  <c:v>28</c:v>
                </c:pt>
                <c:pt idx="8">
                  <c:v>52</c:v>
                </c:pt>
                <c:pt idx="9">
                  <c:v>38</c:v>
                </c:pt>
                <c:pt idx="10">
                  <c:v>35</c:v>
                </c:pt>
                <c:pt idx="11">
                  <c:v>22</c:v>
                </c:pt>
                <c:pt idx="12">
                  <c:v>19</c:v>
                </c:pt>
                <c:pt idx="13">
                  <c:v>31</c:v>
                </c:pt>
                <c:pt idx="14">
                  <c:v>12</c:v>
                </c:pt>
                <c:pt idx="15">
                  <c:v>25</c:v>
                </c:pt>
                <c:pt idx="16">
                  <c:v>6</c:v>
                </c:pt>
                <c:pt idx="17">
                  <c:v>22</c:v>
                </c:pt>
                <c:pt idx="18">
                  <c:v>7</c:v>
                </c:pt>
                <c:pt idx="19">
                  <c:v>3</c:v>
                </c:pt>
                <c:pt idx="20">
                  <c:v>8</c:v>
                </c:pt>
                <c:pt idx="21">
                  <c:v>23</c:v>
                </c:pt>
                <c:pt idx="22">
                  <c:v>15</c:v>
                </c:pt>
              </c:numCache>
            </c:numRef>
          </c:val>
        </c:ser>
        <c:dLbls>
          <c:showLegendKey val="0"/>
          <c:showVal val="0"/>
          <c:showCatName val="0"/>
          <c:showSerName val="0"/>
          <c:showPercent val="0"/>
          <c:showBubbleSize val="0"/>
        </c:dLbls>
        <c:gapWidth val="150"/>
        <c:overlap val="100"/>
        <c:axId val="323332928"/>
        <c:axId val="323331360"/>
      </c:barChart>
      <c:catAx>
        <c:axId val="323332928"/>
        <c:scaling>
          <c:orientation val="minMax"/>
        </c:scaling>
        <c:delete val="0"/>
        <c:axPos val="b"/>
        <c:numFmt formatCode="General" sourceLinked="0"/>
        <c:majorTickMark val="none"/>
        <c:minorTickMark val="none"/>
        <c:tickLblPos val="nextTo"/>
        <c:crossAx val="323331360"/>
        <c:crosses val="autoZero"/>
        <c:auto val="1"/>
        <c:lblAlgn val="ctr"/>
        <c:lblOffset val="100"/>
        <c:noMultiLvlLbl val="0"/>
      </c:catAx>
      <c:valAx>
        <c:axId val="323331360"/>
        <c:scaling>
          <c:orientation val="minMax"/>
        </c:scaling>
        <c:delete val="0"/>
        <c:axPos val="l"/>
        <c:majorGridlines/>
        <c:numFmt formatCode="General" sourceLinked="1"/>
        <c:majorTickMark val="none"/>
        <c:minorTickMark val="none"/>
        <c:tickLblPos val="nextTo"/>
        <c:spPr>
          <a:ln w="9525">
            <a:noFill/>
          </a:ln>
        </c:spPr>
        <c:crossAx val="323332928"/>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Schäferzelch</a:t>
            </a:r>
          </a:p>
        </c:rich>
      </c:tx>
      <c:overlay val="0"/>
    </c:title>
    <c:autoTitleDeleted val="0"/>
    <c:plotArea>
      <c:layout/>
      <c:barChart>
        <c:barDir val="col"/>
        <c:grouping val="stacked"/>
        <c:varyColors val="0"/>
        <c:ser>
          <c:idx val="0"/>
          <c:order val="0"/>
          <c:tx>
            <c:strRef>
              <c:f>'Welpenübersicht 1986-2009'!$B$98</c:f>
              <c:strCache>
                <c:ptCount val="1"/>
                <c:pt idx="0">
                  <c:v>Schäferzelch</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1986-2009'!$D$98:$Z$98</c:f>
              <c:numCache>
                <c:formatCode>General</c:formatCode>
                <c:ptCount val="23"/>
                <c:pt idx="0">
                  <c:v>26</c:v>
                </c:pt>
                <c:pt idx="1">
                  <c:v>21</c:v>
                </c:pt>
                <c:pt idx="2">
                  <c:v>34</c:v>
                </c:pt>
                <c:pt idx="3">
                  <c:v>32</c:v>
                </c:pt>
                <c:pt idx="4">
                  <c:v>33</c:v>
                </c:pt>
                <c:pt idx="5">
                  <c:v>40</c:v>
                </c:pt>
                <c:pt idx="6">
                  <c:v>48</c:v>
                </c:pt>
                <c:pt idx="7">
                  <c:v>26</c:v>
                </c:pt>
                <c:pt idx="8">
                  <c:v>12</c:v>
                </c:pt>
                <c:pt idx="9">
                  <c:v>34</c:v>
                </c:pt>
                <c:pt idx="10">
                  <c:v>26</c:v>
                </c:pt>
                <c:pt idx="11">
                  <c:v>33</c:v>
                </c:pt>
                <c:pt idx="12">
                  <c:v>37</c:v>
                </c:pt>
                <c:pt idx="13">
                  <c:v>12</c:v>
                </c:pt>
                <c:pt idx="14">
                  <c:v>14</c:v>
                </c:pt>
                <c:pt idx="15">
                  <c:v>23</c:v>
                </c:pt>
                <c:pt idx="16">
                  <c:v>14</c:v>
                </c:pt>
                <c:pt idx="17">
                  <c:v>13</c:v>
                </c:pt>
                <c:pt idx="19">
                  <c:v>3</c:v>
                </c:pt>
                <c:pt idx="20">
                  <c:v>2</c:v>
                </c:pt>
                <c:pt idx="21">
                  <c:v>3</c:v>
                </c:pt>
                <c:pt idx="22">
                  <c:v>19</c:v>
                </c:pt>
              </c:numCache>
            </c:numRef>
          </c:val>
        </c:ser>
        <c:dLbls>
          <c:showLegendKey val="0"/>
          <c:showVal val="0"/>
          <c:showCatName val="0"/>
          <c:showSerName val="0"/>
          <c:showPercent val="0"/>
          <c:showBubbleSize val="0"/>
        </c:dLbls>
        <c:gapWidth val="150"/>
        <c:overlap val="100"/>
        <c:axId val="323335280"/>
        <c:axId val="323328224"/>
      </c:barChart>
      <c:catAx>
        <c:axId val="323335280"/>
        <c:scaling>
          <c:orientation val="minMax"/>
        </c:scaling>
        <c:delete val="0"/>
        <c:axPos val="b"/>
        <c:numFmt formatCode="General" sourceLinked="0"/>
        <c:majorTickMark val="none"/>
        <c:minorTickMark val="none"/>
        <c:tickLblPos val="nextTo"/>
        <c:crossAx val="323328224"/>
        <c:crosses val="autoZero"/>
        <c:auto val="1"/>
        <c:lblAlgn val="ctr"/>
        <c:lblOffset val="100"/>
        <c:noMultiLvlLbl val="0"/>
      </c:catAx>
      <c:valAx>
        <c:axId val="323328224"/>
        <c:scaling>
          <c:orientation val="minMax"/>
        </c:scaling>
        <c:delete val="0"/>
        <c:axPos val="l"/>
        <c:majorGridlines/>
        <c:numFmt formatCode="General" sourceLinked="1"/>
        <c:majorTickMark val="none"/>
        <c:minorTickMark val="none"/>
        <c:tickLblPos val="nextTo"/>
        <c:spPr>
          <a:ln w="9525">
            <a:noFill/>
          </a:ln>
        </c:spPr>
        <c:crossAx val="323335280"/>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Freiheit Westerholt</a:t>
            </a:r>
          </a:p>
        </c:rich>
      </c:tx>
      <c:overlay val="0"/>
    </c:title>
    <c:autoTitleDeleted val="0"/>
    <c:plotArea>
      <c:layout/>
      <c:barChart>
        <c:barDir val="col"/>
        <c:grouping val="stacked"/>
        <c:varyColors val="0"/>
        <c:ser>
          <c:idx val="0"/>
          <c:order val="0"/>
          <c:tx>
            <c:strRef>
              <c:f>'Welpenübersicht 1986-2009'!$B$101</c:f>
              <c:strCache>
                <c:ptCount val="1"/>
                <c:pt idx="0">
                  <c:v>Freiheit Westerholt</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1986-2009'!$D$101:$Z$101</c:f>
              <c:numCache>
                <c:formatCode>General</c:formatCode>
                <c:ptCount val="23"/>
                <c:pt idx="0">
                  <c:v>22</c:v>
                </c:pt>
                <c:pt idx="1">
                  <c:v>40</c:v>
                </c:pt>
                <c:pt idx="2">
                  <c:v>23</c:v>
                </c:pt>
                <c:pt idx="3">
                  <c:v>26</c:v>
                </c:pt>
                <c:pt idx="4">
                  <c:v>26</c:v>
                </c:pt>
                <c:pt idx="5">
                  <c:v>21</c:v>
                </c:pt>
                <c:pt idx="6">
                  <c:v>35</c:v>
                </c:pt>
                <c:pt idx="7">
                  <c:v>41</c:v>
                </c:pt>
                <c:pt idx="8">
                  <c:v>22</c:v>
                </c:pt>
                <c:pt idx="10">
                  <c:v>25</c:v>
                </c:pt>
                <c:pt idx="11">
                  <c:v>12</c:v>
                </c:pt>
                <c:pt idx="12">
                  <c:v>11</c:v>
                </c:pt>
                <c:pt idx="13">
                  <c:v>21</c:v>
                </c:pt>
                <c:pt idx="14">
                  <c:v>26</c:v>
                </c:pt>
                <c:pt idx="15">
                  <c:v>20</c:v>
                </c:pt>
                <c:pt idx="16">
                  <c:v>16</c:v>
                </c:pt>
                <c:pt idx="17">
                  <c:v>16</c:v>
                </c:pt>
                <c:pt idx="18">
                  <c:v>14</c:v>
                </c:pt>
                <c:pt idx="19">
                  <c:v>13</c:v>
                </c:pt>
                <c:pt idx="20">
                  <c:v>27</c:v>
                </c:pt>
                <c:pt idx="21">
                  <c:v>17</c:v>
                </c:pt>
                <c:pt idx="22">
                  <c:v>24</c:v>
                </c:pt>
              </c:numCache>
            </c:numRef>
          </c:val>
        </c:ser>
        <c:dLbls>
          <c:showLegendKey val="0"/>
          <c:showVal val="0"/>
          <c:showCatName val="0"/>
          <c:showSerName val="0"/>
          <c:showPercent val="0"/>
          <c:showBubbleSize val="0"/>
        </c:dLbls>
        <c:gapWidth val="150"/>
        <c:overlap val="100"/>
        <c:axId val="323423928"/>
        <c:axId val="323424712"/>
      </c:barChart>
      <c:catAx>
        <c:axId val="323423928"/>
        <c:scaling>
          <c:orientation val="minMax"/>
        </c:scaling>
        <c:delete val="0"/>
        <c:axPos val="b"/>
        <c:numFmt formatCode="General" sourceLinked="0"/>
        <c:majorTickMark val="none"/>
        <c:minorTickMark val="none"/>
        <c:tickLblPos val="nextTo"/>
        <c:crossAx val="323424712"/>
        <c:crosses val="autoZero"/>
        <c:auto val="1"/>
        <c:lblAlgn val="ctr"/>
        <c:lblOffset val="100"/>
        <c:noMultiLvlLbl val="0"/>
      </c:catAx>
      <c:valAx>
        <c:axId val="323424712"/>
        <c:scaling>
          <c:orientation val="minMax"/>
        </c:scaling>
        <c:delete val="0"/>
        <c:axPos val="l"/>
        <c:majorGridlines/>
        <c:numFmt formatCode="General" sourceLinked="1"/>
        <c:majorTickMark val="none"/>
        <c:minorTickMark val="none"/>
        <c:tickLblPos val="nextTo"/>
        <c:spPr>
          <a:ln w="9525">
            <a:noFill/>
          </a:ln>
        </c:spPr>
        <c:crossAx val="323423928"/>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Wiesenborn</a:t>
            </a:r>
          </a:p>
        </c:rich>
      </c:tx>
      <c:overlay val="0"/>
    </c:title>
    <c:autoTitleDeleted val="0"/>
    <c:plotArea>
      <c:layout/>
      <c:barChart>
        <c:barDir val="col"/>
        <c:grouping val="stacked"/>
        <c:varyColors val="0"/>
        <c:ser>
          <c:idx val="0"/>
          <c:order val="0"/>
          <c:tx>
            <c:strRef>
              <c:f>'Welpenübersicht 1986-2009'!$B$94</c:f>
              <c:strCache>
                <c:ptCount val="1"/>
                <c:pt idx="0">
                  <c:v>Wiesenborn</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1986-2009'!$D$94:$Z$94</c:f>
              <c:numCache>
                <c:formatCode>General</c:formatCode>
                <c:ptCount val="23"/>
                <c:pt idx="0">
                  <c:v>15</c:v>
                </c:pt>
                <c:pt idx="1">
                  <c:v>35</c:v>
                </c:pt>
                <c:pt idx="2">
                  <c:v>29</c:v>
                </c:pt>
                <c:pt idx="3">
                  <c:v>31</c:v>
                </c:pt>
                <c:pt idx="4">
                  <c:v>31</c:v>
                </c:pt>
                <c:pt idx="5">
                  <c:v>23</c:v>
                </c:pt>
                <c:pt idx="6">
                  <c:v>33</c:v>
                </c:pt>
                <c:pt idx="7">
                  <c:v>54</c:v>
                </c:pt>
                <c:pt idx="8">
                  <c:v>45</c:v>
                </c:pt>
                <c:pt idx="9">
                  <c:v>42</c:v>
                </c:pt>
                <c:pt idx="10">
                  <c:v>31</c:v>
                </c:pt>
                <c:pt idx="11">
                  <c:v>19</c:v>
                </c:pt>
                <c:pt idx="12">
                  <c:v>18</c:v>
                </c:pt>
                <c:pt idx="13">
                  <c:v>4</c:v>
                </c:pt>
                <c:pt idx="14">
                  <c:v>20</c:v>
                </c:pt>
                <c:pt idx="15">
                  <c:v>15</c:v>
                </c:pt>
                <c:pt idx="16">
                  <c:v>15</c:v>
                </c:pt>
                <c:pt idx="17">
                  <c:v>9</c:v>
                </c:pt>
                <c:pt idx="18">
                  <c:v>3</c:v>
                </c:pt>
                <c:pt idx="19">
                  <c:v>1</c:v>
                </c:pt>
              </c:numCache>
            </c:numRef>
          </c:val>
        </c:ser>
        <c:dLbls>
          <c:showLegendKey val="0"/>
          <c:showVal val="0"/>
          <c:showCatName val="0"/>
          <c:showSerName val="0"/>
          <c:showPercent val="0"/>
          <c:showBubbleSize val="0"/>
        </c:dLbls>
        <c:gapWidth val="150"/>
        <c:overlap val="100"/>
        <c:axId val="323419616"/>
        <c:axId val="323421968"/>
      </c:barChart>
      <c:catAx>
        <c:axId val="323419616"/>
        <c:scaling>
          <c:orientation val="minMax"/>
        </c:scaling>
        <c:delete val="0"/>
        <c:axPos val="b"/>
        <c:numFmt formatCode="General" sourceLinked="0"/>
        <c:majorTickMark val="none"/>
        <c:minorTickMark val="none"/>
        <c:tickLblPos val="nextTo"/>
        <c:crossAx val="323421968"/>
        <c:crosses val="autoZero"/>
        <c:auto val="1"/>
        <c:lblAlgn val="ctr"/>
        <c:lblOffset val="100"/>
        <c:noMultiLvlLbl val="0"/>
      </c:catAx>
      <c:valAx>
        <c:axId val="323421968"/>
        <c:scaling>
          <c:orientation val="minMax"/>
        </c:scaling>
        <c:delete val="0"/>
        <c:axPos val="l"/>
        <c:majorGridlines/>
        <c:numFmt formatCode="General" sourceLinked="1"/>
        <c:majorTickMark val="none"/>
        <c:minorTickMark val="none"/>
        <c:tickLblPos val="nextTo"/>
        <c:spPr>
          <a:ln w="9525">
            <a:noFill/>
          </a:ln>
        </c:spPr>
        <c:crossAx val="323419616"/>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Wolfskammer</a:t>
            </a:r>
          </a:p>
        </c:rich>
      </c:tx>
      <c:overlay val="0"/>
    </c:title>
    <c:autoTitleDeleted val="0"/>
    <c:plotArea>
      <c:layout/>
      <c:barChart>
        <c:barDir val="col"/>
        <c:grouping val="stacked"/>
        <c:varyColors val="0"/>
        <c:ser>
          <c:idx val="0"/>
          <c:order val="0"/>
          <c:tx>
            <c:strRef>
              <c:f>'Welpenübersicht 1986-2009'!$B$99</c:f>
              <c:strCache>
                <c:ptCount val="1"/>
                <c:pt idx="0">
                  <c:v>Wolfskammer</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1986-2009'!$D$99:$Z$99</c:f>
              <c:numCache>
                <c:formatCode>General</c:formatCode>
                <c:ptCount val="23"/>
                <c:pt idx="0">
                  <c:v>21</c:v>
                </c:pt>
                <c:pt idx="1">
                  <c:v>22</c:v>
                </c:pt>
                <c:pt idx="2">
                  <c:v>44</c:v>
                </c:pt>
                <c:pt idx="3">
                  <c:v>35</c:v>
                </c:pt>
                <c:pt idx="4">
                  <c:v>50</c:v>
                </c:pt>
                <c:pt idx="5">
                  <c:v>51</c:v>
                </c:pt>
                <c:pt idx="6">
                  <c:v>20</c:v>
                </c:pt>
                <c:pt idx="7">
                  <c:v>25</c:v>
                </c:pt>
                <c:pt idx="8">
                  <c:v>26</c:v>
                </c:pt>
                <c:pt idx="9">
                  <c:v>35</c:v>
                </c:pt>
                <c:pt idx="10">
                  <c:v>34</c:v>
                </c:pt>
                <c:pt idx="11">
                  <c:v>17</c:v>
                </c:pt>
                <c:pt idx="12">
                  <c:v>18</c:v>
                </c:pt>
                <c:pt idx="13">
                  <c:v>19</c:v>
                </c:pt>
                <c:pt idx="14">
                  <c:v>6</c:v>
                </c:pt>
                <c:pt idx="15">
                  <c:v>16</c:v>
                </c:pt>
                <c:pt idx="16">
                  <c:v>4</c:v>
                </c:pt>
                <c:pt idx="18">
                  <c:v>4</c:v>
                </c:pt>
                <c:pt idx="19">
                  <c:v>1</c:v>
                </c:pt>
                <c:pt idx="21">
                  <c:v>17</c:v>
                </c:pt>
              </c:numCache>
            </c:numRef>
          </c:val>
        </c:ser>
        <c:dLbls>
          <c:showLegendKey val="0"/>
          <c:showVal val="0"/>
          <c:showCatName val="0"/>
          <c:showSerName val="0"/>
          <c:showPercent val="0"/>
          <c:showBubbleSize val="0"/>
        </c:dLbls>
        <c:gapWidth val="150"/>
        <c:overlap val="100"/>
        <c:axId val="323418832"/>
        <c:axId val="323419224"/>
      </c:barChart>
      <c:catAx>
        <c:axId val="323418832"/>
        <c:scaling>
          <c:orientation val="minMax"/>
        </c:scaling>
        <c:delete val="0"/>
        <c:axPos val="b"/>
        <c:numFmt formatCode="General" sourceLinked="0"/>
        <c:majorTickMark val="none"/>
        <c:minorTickMark val="none"/>
        <c:tickLblPos val="nextTo"/>
        <c:crossAx val="323419224"/>
        <c:crosses val="autoZero"/>
        <c:auto val="1"/>
        <c:lblAlgn val="ctr"/>
        <c:lblOffset val="100"/>
        <c:noMultiLvlLbl val="0"/>
      </c:catAx>
      <c:valAx>
        <c:axId val="323419224"/>
        <c:scaling>
          <c:orientation val="minMax"/>
        </c:scaling>
        <c:delete val="0"/>
        <c:axPos val="l"/>
        <c:majorGridlines/>
        <c:numFmt formatCode="General" sourceLinked="1"/>
        <c:majorTickMark val="none"/>
        <c:minorTickMark val="none"/>
        <c:tickLblPos val="nextTo"/>
        <c:spPr>
          <a:ln w="9525">
            <a:noFill/>
          </a:ln>
        </c:spPr>
        <c:crossAx val="323418832"/>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Michaelswiese</a:t>
            </a:r>
          </a:p>
        </c:rich>
      </c:tx>
      <c:overlay val="0"/>
    </c:title>
    <c:autoTitleDeleted val="0"/>
    <c:plotArea>
      <c:layout/>
      <c:barChart>
        <c:barDir val="col"/>
        <c:grouping val="stacked"/>
        <c:varyColors val="0"/>
        <c:ser>
          <c:idx val="0"/>
          <c:order val="0"/>
          <c:tx>
            <c:strRef>
              <c:f>'Welpenübersicht 1986-2009'!$B$95</c:f>
              <c:strCache>
                <c:ptCount val="1"/>
                <c:pt idx="0">
                  <c:v>Michaelswiese</c:v>
                </c:pt>
              </c:strCache>
            </c:strRef>
          </c:tx>
          <c:invertIfNegative val="0"/>
          <c:cat>
            <c:strRef>
              <c:f>'Welpenübersicht 1986-2009'!$D$2:$Z$2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'Welpenübersicht 1986-2009'!$D$95:$Z$95</c:f>
              <c:numCache>
                <c:formatCode>General</c:formatCode>
                <c:ptCount val="23"/>
                <c:pt idx="0">
                  <c:v>22</c:v>
                </c:pt>
                <c:pt idx="1">
                  <c:v>38</c:v>
                </c:pt>
                <c:pt idx="2">
                  <c:v>31</c:v>
                </c:pt>
                <c:pt idx="3">
                  <c:v>30</c:v>
                </c:pt>
                <c:pt idx="4">
                  <c:v>19</c:v>
                </c:pt>
                <c:pt idx="5">
                  <c:v>12</c:v>
                </c:pt>
                <c:pt idx="6">
                  <c:v>36</c:v>
                </c:pt>
                <c:pt idx="7">
                  <c:v>49</c:v>
                </c:pt>
                <c:pt idx="8">
                  <c:v>23</c:v>
                </c:pt>
                <c:pt idx="9">
                  <c:v>25</c:v>
                </c:pt>
                <c:pt idx="10">
                  <c:v>44</c:v>
                </c:pt>
                <c:pt idx="11">
                  <c:v>44</c:v>
                </c:pt>
                <c:pt idx="12">
                  <c:v>20</c:v>
                </c:pt>
                <c:pt idx="13">
                  <c:v>22</c:v>
                </c:pt>
                <c:pt idx="14">
                  <c:v>1</c:v>
                </c:pt>
                <c:pt idx="15">
                  <c:v>5</c:v>
                </c:pt>
                <c:pt idx="16">
                  <c:v>16</c:v>
                </c:pt>
                <c:pt idx="17">
                  <c:v>4</c:v>
                </c:pt>
                <c:pt idx="18">
                  <c:v>18</c:v>
                </c:pt>
                <c:pt idx="20">
                  <c:v>3</c:v>
                </c:pt>
              </c:numCache>
            </c:numRef>
          </c:val>
        </c:ser>
        <c:dLbls>
          <c:showLegendKey val="0"/>
          <c:showVal val="0"/>
          <c:showCatName val="0"/>
          <c:showSerName val="0"/>
          <c:showPercent val="0"/>
          <c:showBubbleSize val="0"/>
        </c:dLbls>
        <c:gapWidth val="150"/>
        <c:overlap val="100"/>
        <c:axId val="326093248"/>
        <c:axId val="326095992"/>
      </c:barChart>
      <c:catAx>
        <c:axId val="326093248"/>
        <c:scaling>
          <c:orientation val="minMax"/>
        </c:scaling>
        <c:delete val="0"/>
        <c:axPos val="b"/>
        <c:numFmt formatCode="General" sourceLinked="0"/>
        <c:majorTickMark val="none"/>
        <c:minorTickMark val="none"/>
        <c:tickLblPos val="nextTo"/>
        <c:crossAx val="326095992"/>
        <c:crosses val="autoZero"/>
        <c:auto val="1"/>
        <c:lblAlgn val="ctr"/>
        <c:lblOffset val="100"/>
        <c:noMultiLvlLbl val="0"/>
      </c:catAx>
      <c:valAx>
        <c:axId val="326095992"/>
        <c:scaling>
          <c:orientation val="minMax"/>
        </c:scaling>
        <c:delete val="0"/>
        <c:axPos val="l"/>
        <c:majorGridlines/>
        <c:numFmt formatCode="General" sourceLinked="1"/>
        <c:majorTickMark val="none"/>
        <c:minorTickMark val="none"/>
        <c:tickLblPos val="nextTo"/>
        <c:spPr>
          <a:ln w="9525">
            <a:noFill/>
          </a:ln>
        </c:spPr>
        <c:crossAx val="326093248"/>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drawings/_rels/drawing3.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07" Type="http://schemas.openxmlformats.org/officeDocument/2006/relationships/chart" Target="../charts/chart107.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102" Type="http://schemas.openxmlformats.org/officeDocument/2006/relationships/chart" Target="../charts/chart102.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90" Type="http://schemas.openxmlformats.org/officeDocument/2006/relationships/chart" Target="../charts/chart90.xml"/><Relationship Id="rId95" Type="http://schemas.openxmlformats.org/officeDocument/2006/relationships/chart" Target="../charts/chart95.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93" Type="http://schemas.openxmlformats.org/officeDocument/2006/relationships/chart" Target="../charts/chart93.xml"/><Relationship Id="rId98" Type="http://schemas.openxmlformats.org/officeDocument/2006/relationships/chart" Target="../charts/chart9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103" Type="http://schemas.openxmlformats.org/officeDocument/2006/relationships/chart" Target="../charts/chart103.xml"/><Relationship Id="rId108" Type="http://schemas.openxmlformats.org/officeDocument/2006/relationships/chart" Target="../charts/chart108.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96" Type="http://schemas.openxmlformats.org/officeDocument/2006/relationships/chart" Target="../charts/chart96.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109" Type="http://schemas.openxmlformats.org/officeDocument/2006/relationships/chart" Target="../charts/chart10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s>
</file>

<file path=xl/drawings/_rels/drawing4.xml.rels><?xml version="1.0" encoding="UTF-8" standalone="yes"?>
<Relationships xmlns="http://schemas.openxmlformats.org/package/2006/relationships"><Relationship Id="rId13" Type="http://schemas.openxmlformats.org/officeDocument/2006/relationships/chart" Target="../charts/chart122.xml"/><Relationship Id="rId18" Type="http://schemas.openxmlformats.org/officeDocument/2006/relationships/chart" Target="../charts/chart127.xml"/><Relationship Id="rId26" Type="http://schemas.openxmlformats.org/officeDocument/2006/relationships/chart" Target="../charts/chart135.xml"/><Relationship Id="rId39" Type="http://schemas.openxmlformats.org/officeDocument/2006/relationships/chart" Target="../charts/chart148.xml"/><Relationship Id="rId21" Type="http://schemas.openxmlformats.org/officeDocument/2006/relationships/chart" Target="../charts/chart130.xml"/><Relationship Id="rId34" Type="http://schemas.openxmlformats.org/officeDocument/2006/relationships/chart" Target="../charts/chart143.xml"/><Relationship Id="rId42" Type="http://schemas.openxmlformats.org/officeDocument/2006/relationships/chart" Target="../charts/chart151.xml"/><Relationship Id="rId47" Type="http://schemas.openxmlformats.org/officeDocument/2006/relationships/chart" Target="../charts/chart156.xml"/><Relationship Id="rId50" Type="http://schemas.openxmlformats.org/officeDocument/2006/relationships/chart" Target="../charts/chart159.xml"/><Relationship Id="rId55" Type="http://schemas.openxmlformats.org/officeDocument/2006/relationships/chart" Target="../charts/chart164.xml"/><Relationship Id="rId63" Type="http://schemas.openxmlformats.org/officeDocument/2006/relationships/chart" Target="../charts/chart172.xml"/><Relationship Id="rId68" Type="http://schemas.openxmlformats.org/officeDocument/2006/relationships/chart" Target="../charts/chart177.xml"/><Relationship Id="rId76" Type="http://schemas.openxmlformats.org/officeDocument/2006/relationships/chart" Target="../charts/chart185.xml"/><Relationship Id="rId7" Type="http://schemas.openxmlformats.org/officeDocument/2006/relationships/chart" Target="../charts/chart116.xml"/><Relationship Id="rId71" Type="http://schemas.openxmlformats.org/officeDocument/2006/relationships/chart" Target="../charts/chart180.xml"/><Relationship Id="rId2" Type="http://schemas.openxmlformats.org/officeDocument/2006/relationships/chart" Target="../charts/chart111.xml"/><Relationship Id="rId16" Type="http://schemas.openxmlformats.org/officeDocument/2006/relationships/chart" Target="../charts/chart125.xml"/><Relationship Id="rId29" Type="http://schemas.openxmlformats.org/officeDocument/2006/relationships/chart" Target="../charts/chart138.xml"/><Relationship Id="rId11" Type="http://schemas.openxmlformats.org/officeDocument/2006/relationships/chart" Target="../charts/chart120.xml"/><Relationship Id="rId24" Type="http://schemas.openxmlformats.org/officeDocument/2006/relationships/chart" Target="../charts/chart133.xml"/><Relationship Id="rId32" Type="http://schemas.openxmlformats.org/officeDocument/2006/relationships/chart" Target="../charts/chart141.xml"/><Relationship Id="rId37" Type="http://schemas.openxmlformats.org/officeDocument/2006/relationships/chart" Target="../charts/chart146.xml"/><Relationship Id="rId40" Type="http://schemas.openxmlformats.org/officeDocument/2006/relationships/chart" Target="../charts/chart149.xml"/><Relationship Id="rId45" Type="http://schemas.openxmlformats.org/officeDocument/2006/relationships/chart" Target="../charts/chart154.xml"/><Relationship Id="rId53" Type="http://schemas.openxmlformats.org/officeDocument/2006/relationships/chart" Target="../charts/chart162.xml"/><Relationship Id="rId58" Type="http://schemas.openxmlformats.org/officeDocument/2006/relationships/chart" Target="../charts/chart167.xml"/><Relationship Id="rId66" Type="http://schemas.openxmlformats.org/officeDocument/2006/relationships/chart" Target="../charts/chart175.xml"/><Relationship Id="rId74" Type="http://schemas.openxmlformats.org/officeDocument/2006/relationships/chart" Target="../charts/chart183.xml"/><Relationship Id="rId5" Type="http://schemas.openxmlformats.org/officeDocument/2006/relationships/chart" Target="../charts/chart114.xml"/><Relationship Id="rId15" Type="http://schemas.openxmlformats.org/officeDocument/2006/relationships/chart" Target="../charts/chart124.xml"/><Relationship Id="rId23" Type="http://schemas.openxmlformats.org/officeDocument/2006/relationships/chart" Target="../charts/chart132.xml"/><Relationship Id="rId28" Type="http://schemas.openxmlformats.org/officeDocument/2006/relationships/chart" Target="../charts/chart137.xml"/><Relationship Id="rId36" Type="http://schemas.openxmlformats.org/officeDocument/2006/relationships/chart" Target="../charts/chart145.xml"/><Relationship Id="rId49" Type="http://schemas.openxmlformats.org/officeDocument/2006/relationships/chart" Target="../charts/chart158.xml"/><Relationship Id="rId57" Type="http://schemas.openxmlformats.org/officeDocument/2006/relationships/chart" Target="../charts/chart166.xml"/><Relationship Id="rId61" Type="http://schemas.openxmlformats.org/officeDocument/2006/relationships/chart" Target="../charts/chart170.xml"/><Relationship Id="rId10" Type="http://schemas.openxmlformats.org/officeDocument/2006/relationships/chart" Target="../charts/chart119.xml"/><Relationship Id="rId19" Type="http://schemas.openxmlformats.org/officeDocument/2006/relationships/chart" Target="../charts/chart128.xml"/><Relationship Id="rId31" Type="http://schemas.openxmlformats.org/officeDocument/2006/relationships/chart" Target="../charts/chart140.xml"/><Relationship Id="rId44" Type="http://schemas.openxmlformats.org/officeDocument/2006/relationships/chart" Target="../charts/chart153.xml"/><Relationship Id="rId52" Type="http://schemas.openxmlformats.org/officeDocument/2006/relationships/chart" Target="../charts/chart161.xml"/><Relationship Id="rId60" Type="http://schemas.openxmlformats.org/officeDocument/2006/relationships/chart" Target="../charts/chart169.xml"/><Relationship Id="rId65" Type="http://schemas.openxmlformats.org/officeDocument/2006/relationships/chart" Target="../charts/chart174.xml"/><Relationship Id="rId73" Type="http://schemas.openxmlformats.org/officeDocument/2006/relationships/chart" Target="../charts/chart182.xml"/><Relationship Id="rId78" Type="http://schemas.openxmlformats.org/officeDocument/2006/relationships/chart" Target="../charts/chart187.xml"/><Relationship Id="rId4" Type="http://schemas.openxmlformats.org/officeDocument/2006/relationships/chart" Target="../charts/chart113.xml"/><Relationship Id="rId9" Type="http://schemas.openxmlformats.org/officeDocument/2006/relationships/chart" Target="../charts/chart118.xml"/><Relationship Id="rId14" Type="http://schemas.openxmlformats.org/officeDocument/2006/relationships/chart" Target="../charts/chart123.xml"/><Relationship Id="rId22" Type="http://schemas.openxmlformats.org/officeDocument/2006/relationships/chart" Target="../charts/chart131.xml"/><Relationship Id="rId27" Type="http://schemas.openxmlformats.org/officeDocument/2006/relationships/chart" Target="../charts/chart136.xml"/><Relationship Id="rId30" Type="http://schemas.openxmlformats.org/officeDocument/2006/relationships/chart" Target="../charts/chart139.xml"/><Relationship Id="rId35" Type="http://schemas.openxmlformats.org/officeDocument/2006/relationships/chart" Target="../charts/chart144.xml"/><Relationship Id="rId43" Type="http://schemas.openxmlformats.org/officeDocument/2006/relationships/chart" Target="../charts/chart152.xml"/><Relationship Id="rId48" Type="http://schemas.openxmlformats.org/officeDocument/2006/relationships/chart" Target="../charts/chart157.xml"/><Relationship Id="rId56" Type="http://schemas.openxmlformats.org/officeDocument/2006/relationships/chart" Target="../charts/chart165.xml"/><Relationship Id="rId64" Type="http://schemas.openxmlformats.org/officeDocument/2006/relationships/chart" Target="../charts/chart173.xml"/><Relationship Id="rId69" Type="http://schemas.openxmlformats.org/officeDocument/2006/relationships/chart" Target="../charts/chart178.xml"/><Relationship Id="rId77" Type="http://schemas.openxmlformats.org/officeDocument/2006/relationships/chart" Target="../charts/chart186.xml"/><Relationship Id="rId8" Type="http://schemas.openxmlformats.org/officeDocument/2006/relationships/chart" Target="../charts/chart117.xml"/><Relationship Id="rId51" Type="http://schemas.openxmlformats.org/officeDocument/2006/relationships/chart" Target="../charts/chart160.xml"/><Relationship Id="rId72" Type="http://schemas.openxmlformats.org/officeDocument/2006/relationships/chart" Target="../charts/chart181.xml"/><Relationship Id="rId3" Type="http://schemas.openxmlformats.org/officeDocument/2006/relationships/chart" Target="../charts/chart112.xml"/><Relationship Id="rId12" Type="http://schemas.openxmlformats.org/officeDocument/2006/relationships/chart" Target="../charts/chart121.xml"/><Relationship Id="rId17" Type="http://schemas.openxmlformats.org/officeDocument/2006/relationships/chart" Target="../charts/chart126.xml"/><Relationship Id="rId25" Type="http://schemas.openxmlformats.org/officeDocument/2006/relationships/chart" Target="../charts/chart134.xml"/><Relationship Id="rId33" Type="http://schemas.openxmlformats.org/officeDocument/2006/relationships/chart" Target="../charts/chart142.xml"/><Relationship Id="rId38" Type="http://schemas.openxmlformats.org/officeDocument/2006/relationships/chart" Target="../charts/chart147.xml"/><Relationship Id="rId46" Type="http://schemas.openxmlformats.org/officeDocument/2006/relationships/chart" Target="../charts/chart155.xml"/><Relationship Id="rId59" Type="http://schemas.openxmlformats.org/officeDocument/2006/relationships/chart" Target="../charts/chart168.xml"/><Relationship Id="rId67" Type="http://schemas.openxmlformats.org/officeDocument/2006/relationships/chart" Target="../charts/chart176.xml"/><Relationship Id="rId20" Type="http://schemas.openxmlformats.org/officeDocument/2006/relationships/chart" Target="../charts/chart129.xml"/><Relationship Id="rId41" Type="http://schemas.openxmlformats.org/officeDocument/2006/relationships/chart" Target="../charts/chart150.xml"/><Relationship Id="rId54" Type="http://schemas.openxmlformats.org/officeDocument/2006/relationships/chart" Target="../charts/chart163.xml"/><Relationship Id="rId62" Type="http://schemas.openxmlformats.org/officeDocument/2006/relationships/chart" Target="../charts/chart171.xml"/><Relationship Id="rId70" Type="http://schemas.openxmlformats.org/officeDocument/2006/relationships/chart" Target="../charts/chart179.xml"/><Relationship Id="rId75" Type="http://schemas.openxmlformats.org/officeDocument/2006/relationships/chart" Target="../charts/chart184.xml"/><Relationship Id="rId1" Type="http://schemas.openxmlformats.org/officeDocument/2006/relationships/chart" Target="../charts/chart110.xml"/><Relationship Id="rId6" Type="http://schemas.openxmlformats.org/officeDocument/2006/relationships/chart" Target="../charts/chart115.xml"/></Relationships>
</file>

<file path=xl/drawings/drawing1.xml><?xml version="1.0" encoding="utf-8"?>
<xdr:wsDr xmlns:xdr="http://schemas.openxmlformats.org/drawingml/2006/spreadsheetDrawing" xmlns:a="http://schemas.openxmlformats.org/drawingml/2006/main">
  <xdr:twoCellAnchor>
    <xdr:from>
      <xdr:col>7</xdr:col>
      <xdr:colOff>0</xdr:colOff>
      <xdr:row>121</xdr:row>
      <xdr:rowOff>104775</xdr:rowOff>
    </xdr:from>
    <xdr:to>
      <xdr:col>14</xdr:col>
      <xdr:colOff>933450</xdr:colOff>
      <xdr:row>135</xdr:row>
      <xdr:rowOff>180975</xdr:rowOff>
    </xdr:to>
    <xdr:sp macro="" textlink="">
      <xdr:nvSpPr>
        <xdr:cNvPr id="2" name="Tekstvak 1"/>
        <xdr:cNvSpPr txBox="1"/>
      </xdr:nvSpPr>
      <xdr:spPr>
        <a:xfrm>
          <a:off x="6753225" y="23907750"/>
          <a:ext cx="5924550" cy="274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l-NL" sz="1100" b="0" i="0" u="none" strike="noStrike">
              <a:solidFill>
                <a:schemeClr val="dk1"/>
              </a:solidFill>
              <a:latin typeface="+mn-lt"/>
              <a:ea typeface="+mn-ea"/>
              <a:cs typeface="+mn-cs"/>
            </a:rPr>
            <a:t>Auf den eigenen Züchternamen</a:t>
          </a:r>
          <a:r>
            <a:rPr lang="nl-NL" sz="1100" b="0" i="0" u="none" strike="noStrike" baseline="0">
              <a:solidFill>
                <a:schemeClr val="dk1"/>
              </a:solidFill>
              <a:latin typeface="+mn-lt"/>
              <a:ea typeface="+mn-ea"/>
              <a:cs typeface="+mn-cs"/>
            </a:rPr>
            <a:t> (im eigenen Zwinger oder denen der Aufzüchter) ) werden also für diese Top 100-Züchter 84.529 Nachkommen geboren. Bei 612.301 Exemplare in der Database entspricht dies 13,81% der Population. Diese im Zwinger gefallenen Welpen entstammen aber meistens einen Vater aus einen anderen Zwinger.</a:t>
          </a:r>
          <a:endParaRPr lang="nl-NL" sz="1100" b="0" i="0" u="none" strike="noStrike">
            <a:solidFill>
              <a:schemeClr val="dk1"/>
            </a:solidFill>
            <a:latin typeface="+mn-lt"/>
            <a:ea typeface="+mn-ea"/>
            <a:cs typeface="+mn-cs"/>
          </a:endParaRPr>
        </a:p>
        <a:p>
          <a:endParaRPr lang="nl-NL" sz="1100" b="0" i="0" u="none" strike="noStrike">
            <a:solidFill>
              <a:schemeClr val="dk1"/>
            </a:solidFill>
            <a:latin typeface="+mn-lt"/>
            <a:ea typeface="+mn-ea"/>
            <a:cs typeface="+mn-cs"/>
          </a:endParaRPr>
        </a:p>
        <a:p>
          <a:r>
            <a:rPr lang="nl-NL" sz="1100" b="0" i="0" u="none" strike="noStrike">
              <a:solidFill>
                <a:schemeClr val="dk1"/>
              </a:solidFill>
              <a:latin typeface="+mn-lt"/>
              <a:ea typeface="+mn-ea"/>
              <a:cs typeface="+mn-cs"/>
            </a:rPr>
            <a:t>Wir müssen dementsprechend weiter schauen, der Einfluss dieser Zwinger geht selbstverständlich über die eigene Zuchtstätte (und über die Grenzen) hinaus. Ihre verkauften Rüden sorgen auch bei andere Züchter (teilweise ins Ausland) für</a:t>
          </a:r>
          <a:r>
            <a:rPr lang="nl-NL" sz="1100" b="0" i="0" u="none" strike="noStrike" baseline="0">
              <a:solidFill>
                <a:schemeClr val="dk1"/>
              </a:solidFill>
              <a:latin typeface="+mn-lt"/>
              <a:ea typeface="+mn-ea"/>
              <a:cs typeface="+mn-cs"/>
            </a:rPr>
            <a:t> Nachwuchs. </a:t>
          </a:r>
          <a:r>
            <a:rPr lang="nl-NL" sz="1100" b="0" i="0" u="none" strike="noStrike">
              <a:solidFill>
                <a:schemeClr val="dk1"/>
              </a:solidFill>
              <a:latin typeface="+mn-lt"/>
              <a:ea typeface="+mn-ea"/>
              <a:cs typeface="+mn-cs"/>
            </a:rPr>
            <a:t>Insgesamt werden 169.264 Datensätze (Welpen) mit einem Vaterrüden aus diesen Zuchtstätten  (aus eigener Zucht!) bei andere Zwinger in der Genetics (Inland) verzeichnet.  Auf 612.301 Hunde sind das 27,64%, mehr als ein Viertel aller SV-Nachkommen!  (Und ohne</a:t>
          </a:r>
          <a:r>
            <a:rPr lang="nl-NL" sz="1100" b="0" i="0" u="none" strike="noStrike" baseline="0">
              <a:solidFill>
                <a:schemeClr val="dk1"/>
              </a:solidFill>
              <a:latin typeface="+mn-lt"/>
              <a:ea typeface="+mn-ea"/>
              <a:cs typeface="+mn-cs"/>
            </a:rPr>
            <a:t> den Nachwuchs zu zählen der ins Ausland  nach diesen Rüden fällt .)</a:t>
          </a:r>
          <a:endParaRPr lang="nl-NL" sz="1100" b="0" i="0" u="none" strike="noStrike">
            <a:solidFill>
              <a:schemeClr val="dk1"/>
            </a:solidFill>
            <a:latin typeface="+mn-lt"/>
            <a:ea typeface="+mn-ea"/>
            <a:cs typeface="+mn-cs"/>
          </a:endParaRPr>
        </a:p>
        <a:p>
          <a:endParaRPr lang="nl-NL" sz="1100" b="0" i="0" u="none" strike="noStrike">
            <a:solidFill>
              <a:schemeClr val="dk1"/>
            </a:solidFill>
            <a:latin typeface="+mn-lt"/>
            <a:ea typeface="+mn-ea"/>
            <a:cs typeface="+mn-cs"/>
          </a:endParaRPr>
        </a:p>
        <a:p>
          <a:r>
            <a:rPr lang="nl-NL" sz="1100" b="0" i="0" u="none" strike="noStrike">
              <a:solidFill>
                <a:schemeClr val="dk1"/>
              </a:solidFill>
              <a:latin typeface="+mn-lt"/>
              <a:ea typeface="+mn-ea"/>
              <a:cs typeface="+mn-cs"/>
            </a:rPr>
            <a:t>Die Nachkommen der (massiv  - und über die Pauschale von 18 DA pro Jahr hinaus - zur Zucht eingesetzten) Deckrüden und der Top-Deckrüden die</a:t>
          </a:r>
          <a:r>
            <a:rPr lang="nl-NL" sz="1100" b="0" i="0" u="none" strike="noStrike" baseline="0">
              <a:solidFill>
                <a:schemeClr val="dk1"/>
              </a:solidFill>
              <a:latin typeface="+mn-lt"/>
              <a:ea typeface="+mn-ea"/>
              <a:cs typeface="+mn-cs"/>
            </a:rPr>
            <a:t> sie selber aus anderer Zwinger  (</a:t>
          </a:r>
          <a:r>
            <a:rPr lang="nl-NL" sz="1100" b="0" i="0" baseline="0">
              <a:solidFill>
                <a:schemeClr val="dk1"/>
              </a:solidFill>
              <a:latin typeface="+mn-lt"/>
              <a:ea typeface="+mn-ea"/>
              <a:cs typeface="+mn-cs"/>
            </a:rPr>
            <a:t>für das Deckgeschäft) </a:t>
          </a:r>
          <a:r>
            <a:rPr lang="nl-NL" sz="1100" b="0" i="0" u="none" strike="noStrike" baseline="0">
              <a:solidFill>
                <a:schemeClr val="dk1"/>
              </a:solidFill>
              <a:latin typeface="+mn-lt"/>
              <a:ea typeface="+mn-ea"/>
              <a:cs typeface="+mn-cs"/>
            </a:rPr>
            <a:t>erworben haben ,  sehen Sie dann bei den NK ihrer Top-Deckrüden.</a:t>
          </a:r>
          <a:r>
            <a:rPr lang="nl-NL" sz="1100" b="0" i="0" u="none" strike="noStrike">
              <a:solidFill>
                <a:schemeClr val="dk1"/>
              </a:solidFill>
              <a:latin typeface="+mn-lt"/>
              <a:ea typeface="+mn-ea"/>
              <a:cs typeface="+mn-cs"/>
            </a:rPr>
            <a:t> </a:t>
          </a:r>
          <a:endParaRPr lang="nl-NL" sz="1100"/>
        </a:p>
      </xdr:txBody>
    </xdr:sp>
    <xdr:clientData/>
  </xdr:twoCellAnchor>
  <xdr:twoCellAnchor>
    <xdr:from>
      <xdr:col>14</xdr:col>
      <xdr:colOff>4457700</xdr:colOff>
      <xdr:row>40</xdr:row>
      <xdr:rowOff>180975</xdr:rowOff>
    </xdr:from>
    <xdr:to>
      <xdr:col>14</xdr:col>
      <xdr:colOff>7705725</xdr:colOff>
      <xdr:row>51</xdr:row>
      <xdr:rowOff>142875</xdr:rowOff>
    </xdr:to>
    <xdr:sp macro="" textlink="">
      <xdr:nvSpPr>
        <xdr:cNvPr id="3" name="Tekstvak 2"/>
        <xdr:cNvSpPr txBox="1"/>
      </xdr:nvSpPr>
      <xdr:spPr>
        <a:xfrm>
          <a:off x="17078325" y="8877300"/>
          <a:ext cx="3248025" cy="2057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l-NL" sz="1100"/>
            <a:t>Diese Übung wurde abgebrochen.</a:t>
          </a:r>
        </a:p>
        <a:p>
          <a:r>
            <a:rPr lang="nl-NL" sz="1100"/>
            <a:t>Tausende</a:t>
          </a:r>
          <a:r>
            <a:rPr lang="nl-NL" sz="1100" baseline="0"/>
            <a:t> von Hunden wären an dieser Stelle einzutragen. Das ist selbstverständlich absolut unmöglich und auch nicht die Absicht.</a:t>
          </a:r>
        </a:p>
        <a:p>
          <a:endParaRPr lang="nl-NL" sz="1100" baseline="0"/>
        </a:p>
        <a:p>
          <a:r>
            <a:rPr lang="nl-NL" sz="1100" baseline="0"/>
            <a:t>Sie werden aber die Botschaft kapiert haben.</a:t>
          </a:r>
        </a:p>
        <a:p>
          <a:r>
            <a:rPr lang="nl-NL" sz="1100" baseline="0"/>
            <a:t>Der Markt wird bedient, weltweit.</a:t>
          </a:r>
        </a:p>
        <a:p>
          <a:r>
            <a:rPr lang="nl-NL" sz="1100" baseline="0"/>
            <a:t>Die Umsätze gehen ins Unermessliche.</a:t>
          </a:r>
        </a:p>
        <a:p>
          <a:endParaRPr lang="nl-NL" sz="1100" baseline="0"/>
        </a:p>
        <a:p>
          <a:r>
            <a:rPr lang="nl-NL" sz="1100" b="1" baseline="0"/>
            <a:t>Hobby? Oder Kommerz?</a:t>
          </a:r>
        </a:p>
        <a:p>
          <a:r>
            <a:rPr lang="nl-NL" sz="1100" b="1"/>
            <a:t>Entscheiden Sie bitte selbst!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742950</xdr:colOff>
      <xdr:row>1</xdr:row>
      <xdr:rowOff>104775</xdr:rowOff>
    </xdr:from>
    <xdr:to>
      <xdr:col>7</xdr:col>
      <xdr:colOff>504825</xdr:colOff>
      <xdr:row>1</xdr:row>
      <xdr:rowOff>1285875</xdr:rowOff>
    </xdr:to>
    <xdr:sp macro="" textlink="">
      <xdr:nvSpPr>
        <xdr:cNvPr id="2" name="Tekstvak 1"/>
        <xdr:cNvSpPr txBox="1"/>
      </xdr:nvSpPr>
      <xdr:spPr>
        <a:xfrm>
          <a:off x="742950" y="104775"/>
          <a:ext cx="8782050" cy="1181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l-NL" sz="1000"/>
            <a:t>Beachten Sie bitte, dass hier nur die Hunde gesammelt werden die MEHR als 100 Nachkommen haben. Hunderte von Deckrüden werden in dieser Übung NICHT berücksichtigt, wir schenken sie und ihre Deckakten sozusagen weg, rechnen ihre Umsätze NICHT.</a:t>
          </a:r>
        </a:p>
        <a:p>
          <a:r>
            <a:rPr lang="nl-NL" sz="1000"/>
            <a:t>Beachten Sie bitte des weiteren, dass für die gelistete Deckrüden nur diejenige Hunde gezählt und angezeigt werden, die auch in der Genetics-Database bzw. im Verein registriert wurden. Gemäss der 60/30-Verteilung der zugelassene Deckakte, muss man natürlich die Hunde die im Ausland und somit in anderen Schäferhundvereinen gefallen sind, noch dazu zählen!  HIER sind pauschal gesagt, lediglich 2/3 aller Nachkommen dieser Deckrüden enthalten. Das Auslandsanteil wird allerdings in der Soll-Umsatz-Übung</a:t>
          </a:r>
          <a:r>
            <a:rPr lang="nl-NL" sz="1000" baseline="0"/>
            <a:t> pauschal berechnet.</a:t>
          </a:r>
          <a:endParaRPr lang="nl-NL" sz="1000"/>
        </a:p>
        <a:p>
          <a:r>
            <a:rPr lang="nl-NL" sz="1000"/>
            <a:t>Verkaufte bzw. erworbene Deckrüden werden </a:t>
          </a:r>
          <a:r>
            <a:rPr lang="nl-NL" sz="1000" b="1">
              <a:solidFill>
                <a:srgbClr val="0000FF"/>
              </a:solidFill>
            </a:rPr>
            <a:t>BLAU</a:t>
          </a:r>
          <a:r>
            <a:rPr lang="nl-NL" sz="1000"/>
            <a:t> gekennzeichnet. (Spätere, endgültige Verkäufe von Rüden - ins Ausland - werden hier noch nicht berücksichtigt.)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147</xdr:row>
      <xdr:rowOff>0</xdr:rowOff>
    </xdr:from>
    <xdr:to>
      <xdr:col>9</xdr:col>
      <xdr:colOff>12700</xdr:colOff>
      <xdr:row>164</xdr:row>
      <xdr:rowOff>9526</xdr:rowOff>
    </xdr:to>
    <xdr:graphicFrame macro="">
      <xdr:nvGraphicFramePr>
        <xdr:cNvPr id="21" name="Grafiek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67</xdr:row>
      <xdr:rowOff>0</xdr:rowOff>
    </xdr:from>
    <xdr:to>
      <xdr:col>9</xdr:col>
      <xdr:colOff>0</xdr:colOff>
      <xdr:row>84</xdr:row>
      <xdr:rowOff>9526</xdr:rowOff>
    </xdr:to>
    <xdr:graphicFrame macro="">
      <xdr:nvGraphicFramePr>
        <xdr:cNvPr id="33" name="Grafiek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127</xdr:row>
      <xdr:rowOff>0</xdr:rowOff>
    </xdr:from>
    <xdr:to>
      <xdr:col>9</xdr:col>
      <xdr:colOff>0</xdr:colOff>
      <xdr:row>144</xdr:row>
      <xdr:rowOff>9526</xdr:rowOff>
    </xdr:to>
    <xdr:graphicFrame macro="">
      <xdr:nvGraphicFramePr>
        <xdr:cNvPr id="40" name="Grafiek 3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167</xdr:row>
      <xdr:rowOff>0</xdr:rowOff>
    </xdr:from>
    <xdr:to>
      <xdr:col>9</xdr:col>
      <xdr:colOff>0</xdr:colOff>
      <xdr:row>184</xdr:row>
      <xdr:rowOff>0</xdr:rowOff>
    </xdr:to>
    <xdr:graphicFrame macro="">
      <xdr:nvGraphicFramePr>
        <xdr:cNvPr id="91" name="Grafiek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187</xdr:row>
      <xdr:rowOff>0</xdr:rowOff>
    </xdr:from>
    <xdr:to>
      <xdr:col>9</xdr:col>
      <xdr:colOff>0</xdr:colOff>
      <xdr:row>204</xdr:row>
      <xdr:rowOff>0</xdr:rowOff>
    </xdr:to>
    <xdr:graphicFrame macro="">
      <xdr:nvGraphicFramePr>
        <xdr:cNvPr id="95" name="Grafiek 9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207</xdr:row>
      <xdr:rowOff>0</xdr:rowOff>
    </xdr:from>
    <xdr:to>
      <xdr:col>9</xdr:col>
      <xdr:colOff>0</xdr:colOff>
      <xdr:row>224</xdr:row>
      <xdr:rowOff>9526</xdr:rowOff>
    </xdr:to>
    <xdr:graphicFrame macro="">
      <xdr:nvGraphicFramePr>
        <xdr:cNvPr id="98" name="Grafiek 9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227</xdr:row>
      <xdr:rowOff>0</xdr:rowOff>
    </xdr:from>
    <xdr:to>
      <xdr:col>9</xdr:col>
      <xdr:colOff>0</xdr:colOff>
      <xdr:row>244</xdr:row>
      <xdr:rowOff>9526</xdr:rowOff>
    </xdr:to>
    <xdr:graphicFrame macro="">
      <xdr:nvGraphicFramePr>
        <xdr:cNvPr id="101" name="Grafiek 10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247</xdr:row>
      <xdr:rowOff>0</xdr:rowOff>
    </xdr:from>
    <xdr:to>
      <xdr:col>9</xdr:col>
      <xdr:colOff>0</xdr:colOff>
      <xdr:row>264</xdr:row>
      <xdr:rowOff>9526</xdr:rowOff>
    </xdr:to>
    <xdr:graphicFrame macro="">
      <xdr:nvGraphicFramePr>
        <xdr:cNvPr id="38" name="Grafiek 3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267</xdr:row>
      <xdr:rowOff>0</xdr:rowOff>
    </xdr:from>
    <xdr:to>
      <xdr:col>9</xdr:col>
      <xdr:colOff>0</xdr:colOff>
      <xdr:row>284</xdr:row>
      <xdr:rowOff>9526</xdr:rowOff>
    </xdr:to>
    <xdr:graphicFrame macro="">
      <xdr:nvGraphicFramePr>
        <xdr:cNvPr id="44" name="Grafiek 4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27</xdr:row>
      <xdr:rowOff>0</xdr:rowOff>
    </xdr:from>
    <xdr:to>
      <xdr:col>9</xdr:col>
      <xdr:colOff>12700</xdr:colOff>
      <xdr:row>44</xdr:row>
      <xdr:rowOff>9526</xdr:rowOff>
    </xdr:to>
    <xdr:graphicFrame macro="">
      <xdr:nvGraphicFramePr>
        <xdr:cNvPr id="54" name="Grafiek 5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47</xdr:row>
      <xdr:rowOff>0</xdr:rowOff>
    </xdr:from>
    <xdr:to>
      <xdr:col>9</xdr:col>
      <xdr:colOff>0</xdr:colOff>
      <xdr:row>64</xdr:row>
      <xdr:rowOff>9526</xdr:rowOff>
    </xdr:to>
    <xdr:graphicFrame macro="">
      <xdr:nvGraphicFramePr>
        <xdr:cNvPr id="55" name="Grafiek 5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0</xdr:colOff>
      <xdr:row>27</xdr:row>
      <xdr:rowOff>0</xdr:rowOff>
    </xdr:from>
    <xdr:to>
      <xdr:col>18</xdr:col>
      <xdr:colOff>0</xdr:colOff>
      <xdr:row>44</xdr:row>
      <xdr:rowOff>9526</xdr:rowOff>
    </xdr:to>
    <xdr:graphicFrame macro="">
      <xdr:nvGraphicFramePr>
        <xdr:cNvPr id="61" name="Grafiek 6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19</xdr:col>
      <xdr:colOff>0</xdr:colOff>
      <xdr:row>27</xdr:row>
      <xdr:rowOff>0</xdr:rowOff>
    </xdr:from>
    <xdr:to>
      <xdr:col>27</xdr:col>
      <xdr:colOff>0</xdr:colOff>
      <xdr:row>44</xdr:row>
      <xdr:rowOff>9526</xdr:rowOff>
    </xdr:to>
    <xdr:graphicFrame macro="">
      <xdr:nvGraphicFramePr>
        <xdr:cNvPr id="78" name="Grafiek 7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19</xdr:col>
      <xdr:colOff>0</xdr:colOff>
      <xdr:row>47</xdr:row>
      <xdr:rowOff>0</xdr:rowOff>
    </xdr:from>
    <xdr:to>
      <xdr:col>27</xdr:col>
      <xdr:colOff>0</xdr:colOff>
      <xdr:row>64</xdr:row>
      <xdr:rowOff>9526</xdr:rowOff>
    </xdr:to>
    <xdr:graphicFrame macro="">
      <xdr:nvGraphicFramePr>
        <xdr:cNvPr id="59" name="Grafiek 5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10</xdr:col>
      <xdr:colOff>0</xdr:colOff>
      <xdr:row>47</xdr:row>
      <xdr:rowOff>0</xdr:rowOff>
    </xdr:from>
    <xdr:to>
      <xdr:col>18</xdr:col>
      <xdr:colOff>0</xdr:colOff>
      <xdr:row>64</xdr:row>
      <xdr:rowOff>9526</xdr:rowOff>
    </xdr:to>
    <xdr:graphicFrame macro="">
      <xdr:nvGraphicFramePr>
        <xdr:cNvPr id="79" name="Grafiek 7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19</xdr:col>
      <xdr:colOff>0</xdr:colOff>
      <xdr:row>67</xdr:row>
      <xdr:rowOff>0</xdr:rowOff>
    </xdr:from>
    <xdr:to>
      <xdr:col>27</xdr:col>
      <xdr:colOff>0</xdr:colOff>
      <xdr:row>84</xdr:row>
      <xdr:rowOff>9526</xdr:rowOff>
    </xdr:to>
    <xdr:graphicFrame macro="">
      <xdr:nvGraphicFramePr>
        <xdr:cNvPr id="80" name="Grafiek 7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10</xdr:col>
      <xdr:colOff>0</xdr:colOff>
      <xdr:row>67</xdr:row>
      <xdr:rowOff>0</xdr:rowOff>
    </xdr:from>
    <xdr:to>
      <xdr:col>18</xdr:col>
      <xdr:colOff>0</xdr:colOff>
      <xdr:row>84</xdr:row>
      <xdr:rowOff>9526</xdr:rowOff>
    </xdr:to>
    <xdr:graphicFrame macro="">
      <xdr:nvGraphicFramePr>
        <xdr:cNvPr id="81" name="Grafiek 8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19</xdr:col>
      <xdr:colOff>0</xdr:colOff>
      <xdr:row>87</xdr:row>
      <xdr:rowOff>0</xdr:rowOff>
    </xdr:from>
    <xdr:to>
      <xdr:col>27</xdr:col>
      <xdr:colOff>0</xdr:colOff>
      <xdr:row>104</xdr:row>
      <xdr:rowOff>9526</xdr:rowOff>
    </xdr:to>
    <xdr:graphicFrame macro="">
      <xdr:nvGraphicFramePr>
        <xdr:cNvPr id="82" name="Grafiek 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10</xdr:col>
      <xdr:colOff>0</xdr:colOff>
      <xdr:row>87</xdr:row>
      <xdr:rowOff>0</xdr:rowOff>
    </xdr:from>
    <xdr:to>
      <xdr:col>18</xdr:col>
      <xdr:colOff>0</xdr:colOff>
      <xdr:row>104</xdr:row>
      <xdr:rowOff>9526</xdr:rowOff>
    </xdr:to>
    <xdr:graphicFrame macro="">
      <xdr:nvGraphicFramePr>
        <xdr:cNvPr id="83" name="Grafiek 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87</xdr:row>
      <xdr:rowOff>0</xdr:rowOff>
    </xdr:from>
    <xdr:to>
      <xdr:col>9</xdr:col>
      <xdr:colOff>0</xdr:colOff>
      <xdr:row>104</xdr:row>
      <xdr:rowOff>9526</xdr:rowOff>
    </xdr:to>
    <xdr:graphicFrame macro="">
      <xdr:nvGraphicFramePr>
        <xdr:cNvPr id="84" name="Grafiek 8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19</xdr:col>
      <xdr:colOff>0</xdr:colOff>
      <xdr:row>107</xdr:row>
      <xdr:rowOff>0</xdr:rowOff>
    </xdr:from>
    <xdr:to>
      <xdr:col>27</xdr:col>
      <xdr:colOff>0</xdr:colOff>
      <xdr:row>124</xdr:row>
      <xdr:rowOff>9526</xdr:rowOff>
    </xdr:to>
    <xdr:graphicFrame macro="">
      <xdr:nvGraphicFramePr>
        <xdr:cNvPr id="85" name="Grafiek 8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107</xdr:row>
      <xdr:rowOff>0</xdr:rowOff>
    </xdr:from>
    <xdr:to>
      <xdr:col>18</xdr:col>
      <xdr:colOff>0</xdr:colOff>
      <xdr:row>124</xdr:row>
      <xdr:rowOff>9526</xdr:rowOff>
    </xdr:to>
    <xdr:graphicFrame macro="">
      <xdr:nvGraphicFramePr>
        <xdr:cNvPr id="86" name="Grafiek 8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107</xdr:row>
      <xdr:rowOff>0</xdr:rowOff>
    </xdr:from>
    <xdr:to>
      <xdr:col>9</xdr:col>
      <xdr:colOff>0</xdr:colOff>
      <xdr:row>124</xdr:row>
      <xdr:rowOff>9526</xdr:rowOff>
    </xdr:to>
    <xdr:graphicFrame macro="">
      <xdr:nvGraphicFramePr>
        <xdr:cNvPr id="87" name="Grafiek 8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19</xdr:col>
      <xdr:colOff>0</xdr:colOff>
      <xdr:row>127</xdr:row>
      <xdr:rowOff>0</xdr:rowOff>
    </xdr:from>
    <xdr:to>
      <xdr:col>27</xdr:col>
      <xdr:colOff>0</xdr:colOff>
      <xdr:row>144</xdr:row>
      <xdr:rowOff>9526</xdr:rowOff>
    </xdr:to>
    <xdr:graphicFrame macro="">
      <xdr:nvGraphicFramePr>
        <xdr:cNvPr id="88" name="Grafiek 8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10</xdr:col>
      <xdr:colOff>0</xdr:colOff>
      <xdr:row>127</xdr:row>
      <xdr:rowOff>0</xdr:rowOff>
    </xdr:from>
    <xdr:to>
      <xdr:col>18</xdr:col>
      <xdr:colOff>0</xdr:colOff>
      <xdr:row>144</xdr:row>
      <xdr:rowOff>9526</xdr:rowOff>
    </xdr:to>
    <xdr:graphicFrame macro="">
      <xdr:nvGraphicFramePr>
        <xdr:cNvPr id="89" name="Grafiek 8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19</xdr:col>
      <xdr:colOff>0</xdr:colOff>
      <xdr:row>147</xdr:row>
      <xdr:rowOff>0</xdr:rowOff>
    </xdr:from>
    <xdr:to>
      <xdr:col>27</xdr:col>
      <xdr:colOff>0</xdr:colOff>
      <xdr:row>164</xdr:row>
      <xdr:rowOff>9526</xdr:rowOff>
    </xdr:to>
    <xdr:graphicFrame macro="">
      <xdr:nvGraphicFramePr>
        <xdr:cNvPr id="92" name="Grafiek 9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10</xdr:col>
      <xdr:colOff>0</xdr:colOff>
      <xdr:row>147</xdr:row>
      <xdr:rowOff>0</xdr:rowOff>
    </xdr:from>
    <xdr:to>
      <xdr:col>18</xdr:col>
      <xdr:colOff>0</xdr:colOff>
      <xdr:row>164</xdr:row>
      <xdr:rowOff>9526</xdr:rowOff>
    </xdr:to>
    <xdr:graphicFrame macro="">
      <xdr:nvGraphicFramePr>
        <xdr:cNvPr id="94" name="Grafiek 9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19</xdr:col>
      <xdr:colOff>0</xdr:colOff>
      <xdr:row>167</xdr:row>
      <xdr:rowOff>0</xdr:rowOff>
    </xdr:from>
    <xdr:to>
      <xdr:col>27</xdr:col>
      <xdr:colOff>0</xdr:colOff>
      <xdr:row>184</xdr:row>
      <xdr:rowOff>0</xdr:rowOff>
    </xdr:to>
    <xdr:graphicFrame macro="">
      <xdr:nvGraphicFramePr>
        <xdr:cNvPr id="103" name="Grafiek 10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10</xdr:col>
      <xdr:colOff>0</xdr:colOff>
      <xdr:row>167</xdr:row>
      <xdr:rowOff>0</xdr:rowOff>
    </xdr:from>
    <xdr:to>
      <xdr:col>18</xdr:col>
      <xdr:colOff>0</xdr:colOff>
      <xdr:row>184</xdr:row>
      <xdr:rowOff>0</xdr:rowOff>
    </xdr:to>
    <xdr:graphicFrame macro="">
      <xdr:nvGraphicFramePr>
        <xdr:cNvPr id="104" name="Grafiek 10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19</xdr:col>
      <xdr:colOff>0</xdr:colOff>
      <xdr:row>187</xdr:row>
      <xdr:rowOff>0</xdr:rowOff>
    </xdr:from>
    <xdr:to>
      <xdr:col>27</xdr:col>
      <xdr:colOff>0</xdr:colOff>
      <xdr:row>204</xdr:row>
      <xdr:rowOff>9526</xdr:rowOff>
    </xdr:to>
    <xdr:graphicFrame macro="">
      <xdr:nvGraphicFramePr>
        <xdr:cNvPr id="105" name="Grafiek 10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10</xdr:col>
      <xdr:colOff>0</xdr:colOff>
      <xdr:row>187</xdr:row>
      <xdr:rowOff>0</xdr:rowOff>
    </xdr:from>
    <xdr:to>
      <xdr:col>18</xdr:col>
      <xdr:colOff>0</xdr:colOff>
      <xdr:row>204</xdr:row>
      <xdr:rowOff>9526</xdr:rowOff>
    </xdr:to>
    <xdr:graphicFrame macro="">
      <xdr:nvGraphicFramePr>
        <xdr:cNvPr id="106" name="Grafiek 10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19</xdr:col>
      <xdr:colOff>0</xdr:colOff>
      <xdr:row>207</xdr:row>
      <xdr:rowOff>0</xdr:rowOff>
    </xdr:from>
    <xdr:to>
      <xdr:col>27</xdr:col>
      <xdr:colOff>0</xdr:colOff>
      <xdr:row>224</xdr:row>
      <xdr:rowOff>9526</xdr:rowOff>
    </xdr:to>
    <xdr:graphicFrame macro="">
      <xdr:nvGraphicFramePr>
        <xdr:cNvPr id="107" name="Grafiek 10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10</xdr:col>
      <xdr:colOff>0</xdr:colOff>
      <xdr:row>207</xdr:row>
      <xdr:rowOff>0</xdr:rowOff>
    </xdr:from>
    <xdr:to>
      <xdr:col>18</xdr:col>
      <xdr:colOff>0</xdr:colOff>
      <xdr:row>224</xdr:row>
      <xdr:rowOff>9526</xdr:rowOff>
    </xdr:to>
    <xdr:graphicFrame macro="">
      <xdr:nvGraphicFramePr>
        <xdr:cNvPr id="108" name="Grafiek 10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19</xdr:col>
      <xdr:colOff>0</xdr:colOff>
      <xdr:row>227</xdr:row>
      <xdr:rowOff>0</xdr:rowOff>
    </xdr:from>
    <xdr:to>
      <xdr:col>27</xdr:col>
      <xdr:colOff>0</xdr:colOff>
      <xdr:row>244</xdr:row>
      <xdr:rowOff>9526</xdr:rowOff>
    </xdr:to>
    <xdr:graphicFrame macro="">
      <xdr:nvGraphicFramePr>
        <xdr:cNvPr id="109" name="Grafiek 10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10</xdr:col>
      <xdr:colOff>0</xdr:colOff>
      <xdr:row>227</xdr:row>
      <xdr:rowOff>0</xdr:rowOff>
    </xdr:from>
    <xdr:to>
      <xdr:col>18</xdr:col>
      <xdr:colOff>0</xdr:colOff>
      <xdr:row>244</xdr:row>
      <xdr:rowOff>9526</xdr:rowOff>
    </xdr:to>
    <xdr:graphicFrame macro="">
      <xdr:nvGraphicFramePr>
        <xdr:cNvPr id="110" name="Grafiek 10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19</xdr:col>
      <xdr:colOff>0</xdr:colOff>
      <xdr:row>247</xdr:row>
      <xdr:rowOff>0</xdr:rowOff>
    </xdr:from>
    <xdr:to>
      <xdr:col>27</xdr:col>
      <xdr:colOff>0</xdr:colOff>
      <xdr:row>264</xdr:row>
      <xdr:rowOff>9526</xdr:rowOff>
    </xdr:to>
    <xdr:graphicFrame macro="">
      <xdr:nvGraphicFramePr>
        <xdr:cNvPr id="111" name="Grafiek 1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10</xdr:col>
      <xdr:colOff>0</xdr:colOff>
      <xdr:row>247</xdr:row>
      <xdr:rowOff>0</xdr:rowOff>
    </xdr:from>
    <xdr:to>
      <xdr:col>18</xdr:col>
      <xdr:colOff>0</xdr:colOff>
      <xdr:row>264</xdr:row>
      <xdr:rowOff>9526</xdr:rowOff>
    </xdr:to>
    <xdr:graphicFrame macro="">
      <xdr:nvGraphicFramePr>
        <xdr:cNvPr id="112" name="Grafiek 1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19</xdr:col>
      <xdr:colOff>0</xdr:colOff>
      <xdr:row>267</xdr:row>
      <xdr:rowOff>0</xdr:rowOff>
    </xdr:from>
    <xdr:to>
      <xdr:col>27</xdr:col>
      <xdr:colOff>0</xdr:colOff>
      <xdr:row>284</xdr:row>
      <xdr:rowOff>9526</xdr:rowOff>
    </xdr:to>
    <xdr:graphicFrame macro="">
      <xdr:nvGraphicFramePr>
        <xdr:cNvPr id="113" name="Grafiek 1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10</xdr:col>
      <xdr:colOff>0</xdr:colOff>
      <xdr:row>267</xdr:row>
      <xdr:rowOff>0</xdr:rowOff>
    </xdr:from>
    <xdr:to>
      <xdr:col>18</xdr:col>
      <xdr:colOff>0</xdr:colOff>
      <xdr:row>284</xdr:row>
      <xdr:rowOff>9526</xdr:rowOff>
    </xdr:to>
    <xdr:graphicFrame macro="">
      <xdr:nvGraphicFramePr>
        <xdr:cNvPr id="114" name="Grafiek 1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19</xdr:col>
      <xdr:colOff>0</xdr:colOff>
      <xdr:row>327</xdr:row>
      <xdr:rowOff>0</xdr:rowOff>
    </xdr:from>
    <xdr:to>
      <xdr:col>27</xdr:col>
      <xdr:colOff>0</xdr:colOff>
      <xdr:row>344</xdr:row>
      <xdr:rowOff>9526</xdr:rowOff>
    </xdr:to>
    <xdr:graphicFrame macro="">
      <xdr:nvGraphicFramePr>
        <xdr:cNvPr id="117" name="Grafiek 1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19</xdr:col>
      <xdr:colOff>0</xdr:colOff>
      <xdr:row>347</xdr:row>
      <xdr:rowOff>0</xdr:rowOff>
    </xdr:from>
    <xdr:to>
      <xdr:col>27</xdr:col>
      <xdr:colOff>0</xdr:colOff>
      <xdr:row>364</xdr:row>
      <xdr:rowOff>9526</xdr:rowOff>
    </xdr:to>
    <xdr:graphicFrame macro="">
      <xdr:nvGraphicFramePr>
        <xdr:cNvPr id="119" name="Grafiek 1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0</xdr:colOff>
      <xdr:row>287</xdr:row>
      <xdr:rowOff>0</xdr:rowOff>
    </xdr:from>
    <xdr:to>
      <xdr:col>9</xdr:col>
      <xdr:colOff>0</xdr:colOff>
      <xdr:row>304</xdr:row>
      <xdr:rowOff>9526</xdr:rowOff>
    </xdr:to>
    <xdr:graphicFrame macro="">
      <xdr:nvGraphicFramePr>
        <xdr:cNvPr id="57" name="Grafiek 5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10</xdr:col>
      <xdr:colOff>0</xdr:colOff>
      <xdr:row>287</xdr:row>
      <xdr:rowOff>0</xdr:rowOff>
    </xdr:from>
    <xdr:to>
      <xdr:col>18</xdr:col>
      <xdr:colOff>0</xdr:colOff>
      <xdr:row>304</xdr:row>
      <xdr:rowOff>9526</xdr:rowOff>
    </xdr:to>
    <xdr:graphicFrame macro="">
      <xdr:nvGraphicFramePr>
        <xdr:cNvPr id="64" name="Grafiek 6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19</xdr:col>
      <xdr:colOff>0</xdr:colOff>
      <xdr:row>287</xdr:row>
      <xdr:rowOff>0</xdr:rowOff>
    </xdr:from>
    <xdr:to>
      <xdr:col>27</xdr:col>
      <xdr:colOff>0</xdr:colOff>
      <xdr:row>304</xdr:row>
      <xdr:rowOff>9526</xdr:rowOff>
    </xdr:to>
    <xdr:graphicFrame macro="">
      <xdr:nvGraphicFramePr>
        <xdr:cNvPr id="65" name="Grafiek 6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0</xdr:colOff>
      <xdr:row>307</xdr:row>
      <xdr:rowOff>0</xdr:rowOff>
    </xdr:from>
    <xdr:to>
      <xdr:col>9</xdr:col>
      <xdr:colOff>0</xdr:colOff>
      <xdr:row>324</xdr:row>
      <xdr:rowOff>9526</xdr:rowOff>
    </xdr:to>
    <xdr:graphicFrame macro="">
      <xdr:nvGraphicFramePr>
        <xdr:cNvPr id="67" name="Grafiek 6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10</xdr:col>
      <xdr:colOff>0</xdr:colOff>
      <xdr:row>307</xdr:row>
      <xdr:rowOff>0</xdr:rowOff>
    </xdr:from>
    <xdr:to>
      <xdr:col>18</xdr:col>
      <xdr:colOff>0</xdr:colOff>
      <xdr:row>324</xdr:row>
      <xdr:rowOff>9526</xdr:rowOff>
    </xdr:to>
    <xdr:graphicFrame macro="">
      <xdr:nvGraphicFramePr>
        <xdr:cNvPr id="68" name="Grafiek 6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19</xdr:col>
      <xdr:colOff>0</xdr:colOff>
      <xdr:row>307</xdr:row>
      <xdr:rowOff>0</xdr:rowOff>
    </xdr:from>
    <xdr:to>
      <xdr:col>27</xdr:col>
      <xdr:colOff>0</xdr:colOff>
      <xdr:row>324</xdr:row>
      <xdr:rowOff>9526</xdr:rowOff>
    </xdr:to>
    <xdr:graphicFrame macro="">
      <xdr:nvGraphicFramePr>
        <xdr:cNvPr id="69" name="Grafiek 6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0</xdr:colOff>
      <xdr:row>327</xdr:row>
      <xdr:rowOff>0</xdr:rowOff>
    </xdr:from>
    <xdr:to>
      <xdr:col>9</xdr:col>
      <xdr:colOff>0</xdr:colOff>
      <xdr:row>344</xdr:row>
      <xdr:rowOff>9526</xdr:rowOff>
    </xdr:to>
    <xdr:graphicFrame macro="">
      <xdr:nvGraphicFramePr>
        <xdr:cNvPr id="72" name="Grafiek 7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10</xdr:col>
      <xdr:colOff>0</xdr:colOff>
      <xdr:row>327</xdr:row>
      <xdr:rowOff>0</xdr:rowOff>
    </xdr:from>
    <xdr:to>
      <xdr:col>18</xdr:col>
      <xdr:colOff>0</xdr:colOff>
      <xdr:row>344</xdr:row>
      <xdr:rowOff>9526</xdr:rowOff>
    </xdr:to>
    <xdr:graphicFrame macro="">
      <xdr:nvGraphicFramePr>
        <xdr:cNvPr id="73" name="Grafiek 7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0</xdr:colOff>
      <xdr:row>347</xdr:row>
      <xdr:rowOff>0</xdr:rowOff>
    </xdr:from>
    <xdr:to>
      <xdr:col>9</xdr:col>
      <xdr:colOff>0</xdr:colOff>
      <xdr:row>364</xdr:row>
      <xdr:rowOff>9526</xdr:rowOff>
    </xdr:to>
    <xdr:graphicFrame macro="">
      <xdr:nvGraphicFramePr>
        <xdr:cNvPr id="75" name="Grafiek 7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10</xdr:col>
      <xdr:colOff>0</xdr:colOff>
      <xdr:row>347</xdr:row>
      <xdr:rowOff>0</xdr:rowOff>
    </xdr:from>
    <xdr:to>
      <xdr:col>18</xdr:col>
      <xdr:colOff>0</xdr:colOff>
      <xdr:row>364</xdr:row>
      <xdr:rowOff>9526</xdr:rowOff>
    </xdr:to>
    <xdr:graphicFrame macro="">
      <xdr:nvGraphicFramePr>
        <xdr:cNvPr id="76" name="Grafiek 7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367</xdr:row>
      <xdr:rowOff>0</xdr:rowOff>
    </xdr:from>
    <xdr:to>
      <xdr:col>9</xdr:col>
      <xdr:colOff>0</xdr:colOff>
      <xdr:row>384</xdr:row>
      <xdr:rowOff>9526</xdr:rowOff>
    </xdr:to>
    <xdr:graphicFrame macro="">
      <xdr:nvGraphicFramePr>
        <xdr:cNvPr id="90" name="Grafiek 8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10</xdr:col>
      <xdr:colOff>0</xdr:colOff>
      <xdr:row>367</xdr:row>
      <xdr:rowOff>0</xdr:rowOff>
    </xdr:from>
    <xdr:to>
      <xdr:col>18</xdr:col>
      <xdr:colOff>0</xdr:colOff>
      <xdr:row>384</xdr:row>
      <xdr:rowOff>9526</xdr:rowOff>
    </xdr:to>
    <xdr:graphicFrame macro="">
      <xdr:nvGraphicFramePr>
        <xdr:cNvPr id="96" name="Grafiek 9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19</xdr:col>
      <xdr:colOff>0</xdr:colOff>
      <xdr:row>367</xdr:row>
      <xdr:rowOff>0</xdr:rowOff>
    </xdr:from>
    <xdr:to>
      <xdr:col>27</xdr:col>
      <xdr:colOff>0</xdr:colOff>
      <xdr:row>384</xdr:row>
      <xdr:rowOff>9526</xdr:rowOff>
    </xdr:to>
    <xdr:graphicFrame macro="">
      <xdr:nvGraphicFramePr>
        <xdr:cNvPr id="97" name="Grafiek 9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0</xdr:colOff>
      <xdr:row>387</xdr:row>
      <xdr:rowOff>0</xdr:rowOff>
    </xdr:from>
    <xdr:to>
      <xdr:col>9</xdr:col>
      <xdr:colOff>0</xdr:colOff>
      <xdr:row>404</xdr:row>
      <xdr:rowOff>9526</xdr:rowOff>
    </xdr:to>
    <xdr:graphicFrame macro="">
      <xdr:nvGraphicFramePr>
        <xdr:cNvPr id="100" name="Grafiek 9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10</xdr:col>
      <xdr:colOff>0</xdr:colOff>
      <xdr:row>387</xdr:row>
      <xdr:rowOff>0</xdr:rowOff>
    </xdr:from>
    <xdr:to>
      <xdr:col>18</xdr:col>
      <xdr:colOff>0</xdr:colOff>
      <xdr:row>404</xdr:row>
      <xdr:rowOff>9526</xdr:rowOff>
    </xdr:to>
    <xdr:graphicFrame macro="">
      <xdr:nvGraphicFramePr>
        <xdr:cNvPr id="102" name="Grafiek 10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19</xdr:col>
      <xdr:colOff>0</xdr:colOff>
      <xdr:row>387</xdr:row>
      <xdr:rowOff>0</xdr:rowOff>
    </xdr:from>
    <xdr:to>
      <xdr:col>27</xdr:col>
      <xdr:colOff>0</xdr:colOff>
      <xdr:row>404</xdr:row>
      <xdr:rowOff>9526</xdr:rowOff>
    </xdr:to>
    <xdr:graphicFrame macro="">
      <xdr:nvGraphicFramePr>
        <xdr:cNvPr id="123" name="Grafiek 1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0</xdr:colOff>
      <xdr:row>407</xdr:row>
      <xdr:rowOff>0</xdr:rowOff>
    </xdr:from>
    <xdr:to>
      <xdr:col>9</xdr:col>
      <xdr:colOff>0</xdr:colOff>
      <xdr:row>424</xdr:row>
      <xdr:rowOff>9526</xdr:rowOff>
    </xdr:to>
    <xdr:graphicFrame macro="">
      <xdr:nvGraphicFramePr>
        <xdr:cNvPr id="124" name="Grafiek 1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10</xdr:col>
      <xdr:colOff>0</xdr:colOff>
      <xdr:row>407</xdr:row>
      <xdr:rowOff>0</xdr:rowOff>
    </xdr:from>
    <xdr:to>
      <xdr:col>18</xdr:col>
      <xdr:colOff>0</xdr:colOff>
      <xdr:row>424</xdr:row>
      <xdr:rowOff>9526</xdr:rowOff>
    </xdr:to>
    <xdr:graphicFrame macro="">
      <xdr:nvGraphicFramePr>
        <xdr:cNvPr id="125" name="Grafiek 1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19</xdr:col>
      <xdr:colOff>0</xdr:colOff>
      <xdr:row>407</xdr:row>
      <xdr:rowOff>0</xdr:rowOff>
    </xdr:from>
    <xdr:to>
      <xdr:col>27</xdr:col>
      <xdr:colOff>0</xdr:colOff>
      <xdr:row>424</xdr:row>
      <xdr:rowOff>9526</xdr:rowOff>
    </xdr:to>
    <xdr:graphicFrame macro="">
      <xdr:nvGraphicFramePr>
        <xdr:cNvPr id="126" name="Grafiek 1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0</xdr:colOff>
      <xdr:row>427</xdr:row>
      <xdr:rowOff>0</xdr:rowOff>
    </xdr:from>
    <xdr:to>
      <xdr:col>9</xdr:col>
      <xdr:colOff>0</xdr:colOff>
      <xdr:row>444</xdr:row>
      <xdr:rowOff>9526</xdr:rowOff>
    </xdr:to>
    <xdr:graphicFrame macro="">
      <xdr:nvGraphicFramePr>
        <xdr:cNvPr id="127" name="Grafiek 1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10</xdr:col>
      <xdr:colOff>0</xdr:colOff>
      <xdr:row>427</xdr:row>
      <xdr:rowOff>0</xdr:rowOff>
    </xdr:from>
    <xdr:to>
      <xdr:col>18</xdr:col>
      <xdr:colOff>0</xdr:colOff>
      <xdr:row>444</xdr:row>
      <xdr:rowOff>9526</xdr:rowOff>
    </xdr:to>
    <xdr:graphicFrame macro="">
      <xdr:nvGraphicFramePr>
        <xdr:cNvPr id="128" name="Grafiek 1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19</xdr:col>
      <xdr:colOff>0</xdr:colOff>
      <xdr:row>427</xdr:row>
      <xdr:rowOff>0</xdr:rowOff>
    </xdr:from>
    <xdr:to>
      <xdr:col>27</xdr:col>
      <xdr:colOff>0</xdr:colOff>
      <xdr:row>444</xdr:row>
      <xdr:rowOff>9526</xdr:rowOff>
    </xdr:to>
    <xdr:graphicFrame macro="">
      <xdr:nvGraphicFramePr>
        <xdr:cNvPr id="129" name="Grafiek 1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0</xdr:colOff>
      <xdr:row>447</xdr:row>
      <xdr:rowOff>0</xdr:rowOff>
    </xdr:from>
    <xdr:to>
      <xdr:col>9</xdr:col>
      <xdr:colOff>0</xdr:colOff>
      <xdr:row>464</xdr:row>
      <xdr:rowOff>9526</xdr:rowOff>
    </xdr:to>
    <xdr:graphicFrame macro="">
      <xdr:nvGraphicFramePr>
        <xdr:cNvPr id="130" name="Grafiek 1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10</xdr:col>
      <xdr:colOff>0</xdr:colOff>
      <xdr:row>447</xdr:row>
      <xdr:rowOff>0</xdr:rowOff>
    </xdr:from>
    <xdr:to>
      <xdr:col>18</xdr:col>
      <xdr:colOff>0</xdr:colOff>
      <xdr:row>464</xdr:row>
      <xdr:rowOff>9526</xdr:rowOff>
    </xdr:to>
    <xdr:graphicFrame macro="">
      <xdr:nvGraphicFramePr>
        <xdr:cNvPr id="131" name="Grafiek 1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19</xdr:col>
      <xdr:colOff>0</xdr:colOff>
      <xdr:row>447</xdr:row>
      <xdr:rowOff>0</xdr:rowOff>
    </xdr:from>
    <xdr:to>
      <xdr:col>27</xdr:col>
      <xdr:colOff>0</xdr:colOff>
      <xdr:row>464</xdr:row>
      <xdr:rowOff>9526</xdr:rowOff>
    </xdr:to>
    <xdr:graphicFrame macro="">
      <xdr:nvGraphicFramePr>
        <xdr:cNvPr id="132" name="Grafiek 1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0</xdr:colOff>
      <xdr:row>467</xdr:row>
      <xdr:rowOff>0</xdr:rowOff>
    </xdr:from>
    <xdr:to>
      <xdr:col>9</xdr:col>
      <xdr:colOff>0</xdr:colOff>
      <xdr:row>484</xdr:row>
      <xdr:rowOff>9526</xdr:rowOff>
    </xdr:to>
    <xdr:graphicFrame macro="">
      <xdr:nvGraphicFramePr>
        <xdr:cNvPr id="133" name="Grafiek 1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10</xdr:col>
      <xdr:colOff>0</xdr:colOff>
      <xdr:row>467</xdr:row>
      <xdr:rowOff>0</xdr:rowOff>
    </xdr:from>
    <xdr:to>
      <xdr:col>18</xdr:col>
      <xdr:colOff>0</xdr:colOff>
      <xdr:row>484</xdr:row>
      <xdr:rowOff>9526</xdr:rowOff>
    </xdr:to>
    <xdr:graphicFrame macro="">
      <xdr:nvGraphicFramePr>
        <xdr:cNvPr id="134" name="Grafiek 1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19</xdr:col>
      <xdr:colOff>0</xdr:colOff>
      <xdr:row>467</xdr:row>
      <xdr:rowOff>0</xdr:rowOff>
    </xdr:from>
    <xdr:to>
      <xdr:col>27</xdr:col>
      <xdr:colOff>0</xdr:colOff>
      <xdr:row>484</xdr:row>
      <xdr:rowOff>9526</xdr:rowOff>
    </xdr:to>
    <xdr:graphicFrame macro="">
      <xdr:nvGraphicFramePr>
        <xdr:cNvPr id="135" name="Grafiek 1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487</xdr:row>
      <xdr:rowOff>0</xdr:rowOff>
    </xdr:from>
    <xdr:to>
      <xdr:col>9</xdr:col>
      <xdr:colOff>0</xdr:colOff>
      <xdr:row>504</xdr:row>
      <xdr:rowOff>9526</xdr:rowOff>
    </xdr:to>
    <xdr:graphicFrame macro="">
      <xdr:nvGraphicFramePr>
        <xdr:cNvPr id="136" name="Grafiek 13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10</xdr:col>
      <xdr:colOff>0</xdr:colOff>
      <xdr:row>487</xdr:row>
      <xdr:rowOff>0</xdr:rowOff>
    </xdr:from>
    <xdr:to>
      <xdr:col>18</xdr:col>
      <xdr:colOff>0</xdr:colOff>
      <xdr:row>504</xdr:row>
      <xdr:rowOff>9526</xdr:rowOff>
    </xdr:to>
    <xdr:graphicFrame macro="">
      <xdr:nvGraphicFramePr>
        <xdr:cNvPr id="137" name="Grafiek 1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19</xdr:col>
      <xdr:colOff>0</xdr:colOff>
      <xdr:row>487</xdr:row>
      <xdr:rowOff>0</xdr:rowOff>
    </xdr:from>
    <xdr:to>
      <xdr:col>27</xdr:col>
      <xdr:colOff>0</xdr:colOff>
      <xdr:row>504</xdr:row>
      <xdr:rowOff>9526</xdr:rowOff>
    </xdr:to>
    <xdr:graphicFrame macro="">
      <xdr:nvGraphicFramePr>
        <xdr:cNvPr id="138" name="Grafiek 13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507</xdr:row>
      <xdr:rowOff>0</xdr:rowOff>
    </xdr:from>
    <xdr:to>
      <xdr:col>9</xdr:col>
      <xdr:colOff>0</xdr:colOff>
      <xdr:row>524</xdr:row>
      <xdr:rowOff>9526</xdr:rowOff>
    </xdr:to>
    <xdr:graphicFrame macro="">
      <xdr:nvGraphicFramePr>
        <xdr:cNvPr id="139" name="Grafiek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10</xdr:col>
      <xdr:colOff>0</xdr:colOff>
      <xdr:row>507</xdr:row>
      <xdr:rowOff>0</xdr:rowOff>
    </xdr:from>
    <xdr:to>
      <xdr:col>18</xdr:col>
      <xdr:colOff>0</xdr:colOff>
      <xdr:row>524</xdr:row>
      <xdr:rowOff>9526</xdr:rowOff>
    </xdr:to>
    <xdr:graphicFrame macro="">
      <xdr:nvGraphicFramePr>
        <xdr:cNvPr id="140" name="Grafiek 13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19</xdr:col>
      <xdr:colOff>0</xdr:colOff>
      <xdr:row>507</xdr:row>
      <xdr:rowOff>0</xdr:rowOff>
    </xdr:from>
    <xdr:to>
      <xdr:col>27</xdr:col>
      <xdr:colOff>0</xdr:colOff>
      <xdr:row>524</xdr:row>
      <xdr:rowOff>9526</xdr:rowOff>
    </xdr:to>
    <xdr:graphicFrame macro="">
      <xdr:nvGraphicFramePr>
        <xdr:cNvPr id="141" name="Grafiek 1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527</xdr:row>
      <xdr:rowOff>0</xdr:rowOff>
    </xdr:from>
    <xdr:to>
      <xdr:col>9</xdr:col>
      <xdr:colOff>0</xdr:colOff>
      <xdr:row>544</xdr:row>
      <xdr:rowOff>9526</xdr:rowOff>
    </xdr:to>
    <xdr:graphicFrame macro="">
      <xdr:nvGraphicFramePr>
        <xdr:cNvPr id="142" name="Grafiek 14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10</xdr:col>
      <xdr:colOff>0</xdr:colOff>
      <xdr:row>527</xdr:row>
      <xdr:rowOff>0</xdr:rowOff>
    </xdr:from>
    <xdr:to>
      <xdr:col>18</xdr:col>
      <xdr:colOff>0</xdr:colOff>
      <xdr:row>544</xdr:row>
      <xdr:rowOff>9526</xdr:rowOff>
    </xdr:to>
    <xdr:graphicFrame macro="">
      <xdr:nvGraphicFramePr>
        <xdr:cNvPr id="143" name="Grafiek 14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19</xdr:col>
      <xdr:colOff>0</xdr:colOff>
      <xdr:row>527</xdr:row>
      <xdr:rowOff>0</xdr:rowOff>
    </xdr:from>
    <xdr:to>
      <xdr:col>27</xdr:col>
      <xdr:colOff>0</xdr:colOff>
      <xdr:row>544</xdr:row>
      <xdr:rowOff>9526</xdr:rowOff>
    </xdr:to>
    <xdr:graphicFrame macro="">
      <xdr:nvGraphicFramePr>
        <xdr:cNvPr id="144" name="Grafiek 14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547</xdr:row>
      <xdr:rowOff>0</xdr:rowOff>
    </xdr:from>
    <xdr:to>
      <xdr:col>9</xdr:col>
      <xdr:colOff>0</xdr:colOff>
      <xdr:row>564</xdr:row>
      <xdr:rowOff>9526</xdr:rowOff>
    </xdr:to>
    <xdr:graphicFrame macro="">
      <xdr:nvGraphicFramePr>
        <xdr:cNvPr id="145" name="Grafiek 1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10</xdr:col>
      <xdr:colOff>0</xdr:colOff>
      <xdr:row>547</xdr:row>
      <xdr:rowOff>0</xdr:rowOff>
    </xdr:from>
    <xdr:to>
      <xdr:col>18</xdr:col>
      <xdr:colOff>0</xdr:colOff>
      <xdr:row>564</xdr:row>
      <xdr:rowOff>9526</xdr:rowOff>
    </xdr:to>
    <xdr:graphicFrame macro="">
      <xdr:nvGraphicFramePr>
        <xdr:cNvPr id="146" name="Grafiek 14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19</xdr:col>
      <xdr:colOff>0</xdr:colOff>
      <xdr:row>547</xdr:row>
      <xdr:rowOff>0</xdr:rowOff>
    </xdr:from>
    <xdr:to>
      <xdr:col>27</xdr:col>
      <xdr:colOff>0</xdr:colOff>
      <xdr:row>564</xdr:row>
      <xdr:rowOff>9526</xdr:rowOff>
    </xdr:to>
    <xdr:graphicFrame macro="">
      <xdr:nvGraphicFramePr>
        <xdr:cNvPr id="147" name="Grafiek 14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567</xdr:row>
      <xdr:rowOff>0</xdr:rowOff>
    </xdr:from>
    <xdr:to>
      <xdr:col>9</xdr:col>
      <xdr:colOff>0</xdr:colOff>
      <xdr:row>584</xdr:row>
      <xdr:rowOff>9526</xdr:rowOff>
    </xdr:to>
    <xdr:graphicFrame macro="">
      <xdr:nvGraphicFramePr>
        <xdr:cNvPr id="148" name="Grafiek 14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10</xdr:col>
      <xdr:colOff>0</xdr:colOff>
      <xdr:row>567</xdr:row>
      <xdr:rowOff>0</xdr:rowOff>
    </xdr:from>
    <xdr:to>
      <xdr:col>18</xdr:col>
      <xdr:colOff>0</xdr:colOff>
      <xdr:row>584</xdr:row>
      <xdr:rowOff>9526</xdr:rowOff>
    </xdr:to>
    <xdr:graphicFrame macro="">
      <xdr:nvGraphicFramePr>
        <xdr:cNvPr id="149" name="Grafiek 14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19</xdr:col>
      <xdr:colOff>0</xdr:colOff>
      <xdr:row>567</xdr:row>
      <xdr:rowOff>0</xdr:rowOff>
    </xdr:from>
    <xdr:to>
      <xdr:col>27</xdr:col>
      <xdr:colOff>0</xdr:colOff>
      <xdr:row>584</xdr:row>
      <xdr:rowOff>9526</xdr:rowOff>
    </xdr:to>
    <xdr:graphicFrame macro="">
      <xdr:nvGraphicFramePr>
        <xdr:cNvPr id="150" name="Grafiek 14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587</xdr:row>
      <xdr:rowOff>0</xdr:rowOff>
    </xdr:from>
    <xdr:to>
      <xdr:col>9</xdr:col>
      <xdr:colOff>0</xdr:colOff>
      <xdr:row>604</xdr:row>
      <xdr:rowOff>9526</xdr:rowOff>
    </xdr:to>
    <xdr:graphicFrame macro="">
      <xdr:nvGraphicFramePr>
        <xdr:cNvPr id="151" name="Grafiek 15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10</xdr:col>
      <xdr:colOff>0</xdr:colOff>
      <xdr:row>587</xdr:row>
      <xdr:rowOff>0</xdr:rowOff>
    </xdr:from>
    <xdr:to>
      <xdr:col>18</xdr:col>
      <xdr:colOff>0</xdr:colOff>
      <xdr:row>604</xdr:row>
      <xdr:rowOff>9526</xdr:rowOff>
    </xdr:to>
    <xdr:graphicFrame macro="">
      <xdr:nvGraphicFramePr>
        <xdr:cNvPr id="152" name="Grafiek 15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19</xdr:col>
      <xdr:colOff>0</xdr:colOff>
      <xdr:row>587</xdr:row>
      <xdr:rowOff>0</xdr:rowOff>
    </xdr:from>
    <xdr:to>
      <xdr:col>27</xdr:col>
      <xdr:colOff>0</xdr:colOff>
      <xdr:row>604</xdr:row>
      <xdr:rowOff>9526</xdr:rowOff>
    </xdr:to>
    <xdr:graphicFrame macro="">
      <xdr:nvGraphicFramePr>
        <xdr:cNvPr id="153" name="Grafiek 15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xdr:col>
      <xdr:colOff>0</xdr:colOff>
      <xdr:row>607</xdr:row>
      <xdr:rowOff>0</xdr:rowOff>
    </xdr:from>
    <xdr:to>
      <xdr:col>9</xdr:col>
      <xdr:colOff>0</xdr:colOff>
      <xdr:row>624</xdr:row>
      <xdr:rowOff>9526</xdr:rowOff>
    </xdr:to>
    <xdr:graphicFrame macro="">
      <xdr:nvGraphicFramePr>
        <xdr:cNvPr id="154" name="Grafiek 15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10</xdr:col>
      <xdr:colOff>0</xdr:colOff>
      <xdr:row>607</xdr:row>
      <xdr:rowOff>0</xdr:rowOff>
    </xdr:from>
    <xdr:to>
      <xdr:col>18</xdr:col>
      <xdr:colOff>0</xdr:colOff>
      <xdr:row>624</xdr:row>
      <xdr:rowOff>9526</xdr:rowOff>
    </xdr:to>
    <xdr:graphicFrame macro="">
      <xdr:nvGraphicFramePr>
        <xdr:cNvPr id="155" name="Grafiek 15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19</xdr:col>
      <xdr:colOff>0</xdr:colOff>
      <xdr:row>607</xdr:row>
      <xdr:rowOff>0</xdr:rowOff>
    </xdr:from>
    <xdr:to>
      <xdr:col>27</xdr:col>
      <xdr:colOff>0</xdr:colOff>
      <xdr:row>624</xdr:row>
      <xdr:rowOff>9526</xdr:rowOff>
    </xdr:to>
    <xdr:graphicFrame macro="">
      <xdr:nvGraphicFramePr>
        <xdr:cNvPr id="156" name="Grafiek 15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xdr:col>
      <xdr:colOff>0</xdr:colOff>
      <xdr:row>627</xdr:row>
      <xdr:rowOff>0</xdr:rowOff>
    </xdr:from>
    <xdr:to>
      <xdr:col>9</xdr:col>
      <xdr:colOff>0</xdr:colOff>
      <xdr:row>644</xdr:row>
      <xdr:rowOff>9526</xdr:rowOff>
    </xdr:to>
    <xdr:graphicFrame macro="">
      <xdr:nvGraphicFramePr>
        <xdr:cNvPr id="157" name="Grafiek 15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10</xdr:col>
      <xdr:colOff>0</xdr:colOff>
      <xdr:row>627</xdr:row>
      <xdr:rowOff>0</xdr:rowOff>
    </xdr:from>
    <xdr:to>
      <xdr:col>18</xdr:col>
      <xdr:colOff>0</xdr:colOff>
      <xdr:row>644</xdr:row>
      <xdr:rowOff>9526</xdr:rowOff>
    </xdr:to>
    <xdr:graphicFrame macro="">
      <xdr:nvGraphicFramePr>
        <xdr:cNvPr id="158" name="Grafiek 15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19</xdr:col>
      <xdr:colOff>0</xdr:colOff>
      <xdr:row>627</xdr:row>
      <xdr:rowOff>0</xdr:rowOff>
    </xdr:from>
    <xdr:to>
      <xdr:col>27</xdr:col>
      <xdr:colOff>0</xdr:colOff>
      <xdr:row>644</xdr:row>
      <xdr:rowOff>9526</xdr:rowOff>
    </xdr:to>
    <xdr:graphicFrame macro="">
      <xdr:nvGraphicFramePr>
        <xdr:cNvPr id="159" name="Grafiek 15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1</xdr:col>
      <xdr:colOff>0</xdr:colOff>
      <xdr:row>647</xdr:row>
      <xdr:rowOff>0</xdr:rowOff>
    </xdr:from>
    <xdr:to>
      <xdr:col>9</xdr:col>
      <xdr:colOff>0</xdr:colOff>
      <xdr:row>664</xdr:row>
      <xdr:rowOff>9526</xdr:rowOff>
    </xdr:to>
    <xdr:graphicFrame macro="">
      <xdr:nvGraphicFramePr>
        <xdr:cNvPr id="99" name="Grafiek 9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10</xdr:col>
      <xdr:colOff>0</xdr:colOff>
      <xdr:row>647</xdr:row>
      <xdr:rowOff>0</xdr:rowOff>
    </xdr:from>
    <xdr:to>
      <xdr:col>18</xdr:col>
      <xdr:colOff>0</xdr:colOff>
      <xdr:row>664</xdr:row>
      <xdr:rowOff>9526</xdr:rowOff>
    </xdr:to>
    <xdr:graphicFrame macro="">
      <xdr:nvGraphicFramePr>
        <xdr:cNvPr id="115" name="Grafiek 1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19</xdr:col>
      <xdr:colOff>0</xdr:colOff>
      <xdr:row>647</xdr:row>
      <xdr:rowOff>0</xdr:rowOff>
    </xdr:from>
    <xdr:to>
      <xdr:col>27</xdr:col>
      <xdr:colOff>0</xdr:colOff>
      <xdr:row>664</xdr:row>
      <xdr:rowOff>9526</xdr:rowOff>
    </xdr:to>
    <xdr:graphicFrame macro="">
      <xdr:nvGraphicFramePr>
        <xdr:cNvPr id="116" name="Grafiek 1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10</xdr:col>
      <xdr:colOff>0</xdr:colOff>
      <xdr:row>667</xdr:row>
      <xdr:rowOff>0</xdr:rowOff>
    </xdr:from>
    <xdr:to>
      <xdr:col>18</xdr:col>
      <xdr:colOff>0</xdr:colOff>
      <xdr:row>684</xdr:row>
      <xdr:rowOff>9526</xdr:rowOff>
    </xdr:to>
    <xdr:graphicFrame macro="">
      <xdr:nvGraphicFramePr>
        <xdr:cNvPr id="120" name="Grafiek 1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19</xdr:col>
      <xdr:colOff>0</xdr:colOff>
      <xdr:row>667</xdr:row>
      <xdr:rowOff>0</xdr:rowOff>
    </xdr:from>
    <xdr:to>
      <xdr:col>27</xdr:col>
      <xdr:colOff>0</xdr:colOff>
      <xdr:row>684</xdr:row>
      <xdr:rowOff>9526</xdr:rowOff>
    </xdr:to>
    <xdr:graphicFrame macro="">
      <xdr:nvGraphicFramePr>
        <xdr:cNvPr id="121" name="Grafiek 1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1</xdr:col>
      <xdr:colOff>0</xdr:colOff>
      <xdr:row>687</xdr:row>
      <xdr:rowOff>0</xdr:rowOff>
    </xdr:from>
    <xdr:to>
      <xdr:col>9</xdr:col>
      <xdr:colOff>0</xdr:colOff>
      <xdr:row>704</xdr:row>
      <xdr:rowOff>9526</xdr:rowOff>
    </xdr:to>
    <xdr:graphicFrame macro="">
      <xdr:nvGraphicFramePr>
        <xdr:cNvPr id="122" name="Grafiek 1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10</xdr:col>
      <xdr:colOff>0</xdr:colOff>
      <xdr:row>687</xdr:row>
      <xdr:rowOff>0</xdr:rowOff>
    </xdr:from>
    <xdr:to>
      <xdr:col>18</xdr:col>
      <xdr:colOff>0</xdr:colOff>
      <xdr:row>704</xdr:row>
      <xdr:rowOff>9526</xdr:rowOff>
    </xdr:to>
    <xdr:graphicFrame macro="">
      <xdr:nvGraphicFramePr>
        <xdr:cNvPr id="160" name="Grafiek 15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19</xdr:col>
      <xdr:colOff>0</xdr:colOff>
      <xdr:row>687</xdr:row>
      <xdr:rowOff>0</xdr:rowOff>
    </xdr:from>
    <xdr:to>
      <xdr:col>27</xdr:col>
      <xdr:colOff>0</xdr:colOff>
      <xdr:row>704</xdr:row>
      <xdr:rowOff>9526</xdr:rowOff>
    </xdr:to>
    <xdr:graphicFrame macro="">
      <xdr:nvGraphicFramePr>
        <xdr:cNvPr id="161" name="Grafiek 16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1</xdr:col>
      <xdr:colOff>0</xdr:colOff>
      <xdr:row>667</xdr:row>
      <xdr:rowOff>0</xdr:rowOff>
    </xdr:from>
    <xdr:to>
      <xdr:col>9</xdr:col>
      <xdr:colOff>0</xdr:colOff>
      <xdr:row>684</xdr:row>
      <xdr:rowOff>9526</xdr:rowOff>
    </xdr:to>
    <xdr:graphicFrame macro="">
      <xdr:nvGraphicFramePr>
        <xdr:cNvPr id="165" name="Grafiek 16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10</xdr:col>
      <xdr:colOff>0</xdr:colOff>
      <xdr:row>731</xdr:row>
      <xdr:rowOff>0</xdr:rowOff>
    </xdr:from>
    <xdr:to>
      <xdr:col>18</xdr:col>
      <xdr:colOff>12700</xdr:colOff>
      <xdr:row>748</xdr:row>
      <xdr:rowOff>9526</xdr:rowOff>
    </xdr:to>
    <xdr:graphicFrame macro="">
      <xdr:nvGraphicFramePr>
        <xdr:cNvPr id="168" name="Grafiek 16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1</xdr:col>
      <xdr:colOff>0</xdr:colOff>
      <xdr:row>731</xdr:row>
      <xdr:rowOff>0</xdr:rowOff>
    </xdr:from>
    <xdr:to>
      <xdr:col>9</xdr:col>
      <xdr:colOff>12700</xdr:colOff>
      <xdr:row>748</xdr:row>
      <xdr:rowOff>9526</xdr:rowOff>
    </xdr:to>
    <xdr:graphicFrame macro="">
      <xdr:nvGraphicFramePr>
        <xdr:cNvPr id="169" name="Grafiek 16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19</xdr:col>
      <xdr:colOff>0</xdr:colOff>
      <xdr:row>731</xdr:row>
      <xdr:rowOff>0</xdr:rowOff>
    </xdr:from>
    <xdr:to>
      <xdr:col>27</xdr:col>
      <xdr:colOff>12700</xdr:colOff>
      <xdr:row>748</xdr:row>
      <xdr:rowOff>9526</xdr:rowOff>
    </xdr:to>
    <xdr:graphicFrame macro="">
      <xdr:nvGraphicFramePr>
        <xdr:cNvPr id="170" name="Grafiek 16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10</xdr:col>
      <xdr:colOff>0</xdr:colOff>
      <xdr:row>5</xdr:row>
      <xdr:rowOff>0</xdr:rowOff>
    </xdr:from>
    <xdr:to>
      <xdr:col>18</xdr:col>
      <xdr:colOff>0</xdr:colOff>
      <xdr:row>22</xdr:row>
      <xdr:rowOff>0</xdr:rowOff>
    </xdr:to>
    <xdr:graphicFrame macro="">
      <xdr:nvGraphicFramePr>
        <xdr:cNvPr id="166" name="Grafiek 16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1</xdr:col>
      <xdr:colOff>0</xdr:colOff>
      <xdr:row>5</xdr:row>
      <xdr:rowOff>0</xdr:rowOff>
    </xdr:from>
    <xdr:to>
      <xdr:col>9</xdr:col>
      <xdr:colOff>0</xdr:colOff>
      <xdr:row>22</xdr:row>
      <xdr:rowOff>0</xdr:rowOff>
    </xdr:to>
    <xdr:graphicFrame macro="">
      <xdr:nvGraphicFramePr>
        <xdr:cNvPr id="171" name="Grafiek 17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19</xdr:col>
      <xdr:colOff>0</xdr:colOff>
      <xdr:row>5</xdr:row>
      <xdr:rowOff>0</xdr:rowOff>
    </xdr:from>
    <xdr:to>
      <xdr:col>27</xdr:col>
      <xdr:colOff>0</xdr:colOff>
      <xdr:row>22</xdr:row>
      <xdr:rowOff>0</xdr:rowOff>
    </xdr:to>
    <xdr:graphicFrame macro="">
      <xdr:nvGraphicFramePr>
        <xdr:cNvPr id="172" name="Grafiek 17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1</xdr:col>
      <xdr:colOff>0</xdr:colOff>
      <xdr:row>707</xdr:row>
      <xdr:rowOff>0</xdr:rowOff>
    </xdr:from>
    <xdr:to>
      <xdr:col>9</xdr:col>
      <xdr:colOff>0</xdr:colOff>
      <xdr:row>724</xdr:row>
      <xdr:rowOff>9526</xdr:rowOff>
    </xdr:to>
    <xdr:graphicFrame macro="">
      <xdr:nvGraphicFramePr>
        <xdr:cNvPr id="173" name="Grafiek 17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15</xdr:col>
      <xdr:colOff>0</xdr:colOff>
      <xdr:row>4</xdr:row>
      <xdr:rowOff>0</xdr:rowOff>
    </xdr:from>
    <xdr:to>
      <xdr:col>21</xdr:col>
      <xdr:colOff>0</xdr:colOff>
      <xdr:row>21</xdr:row>
      <xdr:rowOff>0</xdr:rowOff>
    </xdr:to>
    <xdr:graphicFrame macro="">
      <xdr:nvGraphicFramePr>
        <xdr:cNvPr id="75" name="Grafiek 7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42</xdr:row>
      <xdr:rowOff>0</xdr:rowOff>
    </xdr:from>
    <xdr:to>
      <xdr:col>7</xdr:col>
      <xdr:colOff>9525</xdr:colOff>
      <xdr:row>59</xdr:row>
      <xdr:rowOff>0</xdr:rowOff>
    </xdr:to>
    <xdr:graphicFrame macro="">
      <xdr:nvGraphicFramePr>
        <xdr:cNvPr id="90" name="Grafiek 8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42</xdr:row>
      <xdr:rowOff>0</xdr:rowOff>
    </xdr:from>
    <xdr:to>
      <xdr:col>14</xdr:col>
      <xdr:colOff>9525</xdr:colOff>
      <xdr:row>59</xdr:row>
      <xdr:rowOff>0</xdr:rowOff>
    </xdr:to>
    <xdr:graphicFrame macro="">
      <xdr:nvGraphicFramePr>
        <xdr:cNvPr id="91" name="Grafiek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0</xdr:colOff>
      <xdr:row>42</xdr:row>
      <xdr:rowOff>0</xdr:rowOff>
    </xdr:from>
    <xdr:to>
      <xdr:col>21</xdr:col>
      <xdr:colOff>9525</xdr:colOff>
      <xdr:row>59</xdr:row>
      <xdr:rowOff>0</xdr:rowOff>
    </xdr:to>
    <xdr:graphicFrame macro="">
      <xdr:nvGraphicFramePr>
        <xdr:cNvPr id="92" name="Grafiek 9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0</xdr:colOff>
      <xdr:row>42</xdr:row>
      <xdr:rowOff>0</xdr:rowOff>
    </xdr:from>
    <xdr:to>
      <xdr:col>28</xdr:col>
      <xdr:colOff>9525</xdr:colOff>
      <xdr:row>59</xdr:row>
      <xdr:rowOff>0</xdr:rowOff>
    </xdr:to>
    <xdr:graphicFrame macro="">
      <xdr:nvGraphicFramePr>
        <xdr:cNvPr id="93" name="Grafiek 9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61</xdr:row>
      <xdr:rowOff>0</xdr:rowOff>
    </xdr:from>
    <xdr:to>
      <xdr:col>7</xdr:col>
      <xdr:colOff>9525</xdr:colOff>
      <xdr:row>78</xdr:row>
      <xdr:rowOff>0</xdr:rowOff>
    </xdr:to>
    <xdr:graphicFrame macro="">
      <xdr:nvGraphicFramePr>
        <xdr:cNvPr id="94" name="Grafiek 9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61</xdr:row>
      <xdr:rowOff>0</xdr:rowOff>
    </xdr:from>
    <xdr:to>
      <xdr:col>14</xdr:col>
      <xdr:colOff>9525</xdr:colOff>
      <xdr:row>78</xdr:row>
      <xdr:rowOff>0</xdr:rowOff>
    </xdr:to>
    <xdr:graphicFrame macro="">
      <xdr:nvGraphicFramePr>
        <xdr:cNvPr id="95" name="Grafiek 9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0</xdr:colOff>
      <xdr:row>61</xdr:row>
      <xdr:rowOff>0</xdr:rowOff>
    </xdr:from>
    <xdr:to>
      <xdr:col>21</xdr:col>
      <xdr:colOff>9525</xdr:colOff>
      <xdr:row>78</xdr:row>
      <xdr:rowOff>0</xdr:rowOff>
    </xdr:to>
    <xdr:graphicFrame macro="">
      <xdr:nvGraphicFramePr>
        <xdr:cNvPr id="96" name="Grafiek 9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22</xdr:col>
      <xdr:colOff>0</xdr:colOff>
      <xdr:row>61</xdr:row>
      <xdr:rowOff>0</xdr:rowOff>
    </xdr:from>
    <xdr:to>
      <xdr:col>28</xdr:col>
      <xdr:colOff>9525</xdr:colOff>
      <xdr:row>78</xdr:row>
      <xdr:rowOff>0</xdr:rowOff>
    </xdr:to>
    <xdr:graphicFrame macro="">
      <xdr:nvGraphicFramePr>
        <xdr:cNvPr id="97" name="Grafiek 9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80</xdr:row>
      <xdr:rowOff>0</xdr:rowOff>
    </xdr:from>
    <xdr:to>
      <xdr:col>7</xdr:col>
      <xdr:colOff>9525</xdr:colOff>
      <xdr:row>97</xdr:row>
      <xdr:rowOff>0</xdr:rowOff>
    </xdr:to>
    <xdr:graphicFrame macro="">
      <xdr:nvGraphicFramePr>
        <xdr:cNvPr id="98" name="Grafiek 9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0</xdr:colOff>
      <xdr:row>80</xdr:row>
      <xdr:rowOff>0</xdr:rowOff>
    </xdr:from>
    <xdr:to>
      <xdr:col>14</xdr:col>
      <xdr:colOff>9525</xdr:colOff>
      <xdr:row>97</xdr:row>
      <xdr:rowOff>0</xdr:rowOff>
    </xdr:to>
    <xdr:graphicFrame macro="">
      <xdr:nvGraphicFramePr>
        <xdr:cNvPr id="99" name="Grafiek 9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15</xdr:col>
      <xdr:colOff>0</xdr:colOff>
      <xdr:row>80</xdr:row>
      <xdr:rowOff>0</xdr:rowOff>
    </xdr:from>
    <xdr:to>
      <xdr:col>21</xdr:col>
      <xdr:colOff>9525</xdr:colOff>
      <xdr:row>97</xdr:row>
      <xdr:rowOff>0</xdr:rowOff>
    </xdr:to>
    <xdr:graphicFrame macro="">
      <xdr:nvGraphicFramePr>
        <xdr:cNvPr id="100" name="Grafiek 9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22</xdr:col>
      <xdr:colOff>0</xdr:colOff>
      <xdr:row>80</xdr:row>
      <xdr:rowOff>0</xdr:rowOff>
    </xdr:from>
    <xdr:to>
      <xdr:col>28</xdr:col>
      <xdr:colOff>9525</xdr:colOff>
      <xdr:row>97</xdr:row>
      <xdr:rowOff>0</xdr:rowOff>
    </xdr:to>
    <xdr:graphicFrame macro="">
      <xdr:nvGraphicFramePr>
        <xdr:cNvPr id="101" name="Grafiek 10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99</xdr:row>
      <xdr:rowOff>0</xdr:rowOff>
    </xdr:from>
    <xdr:to>
      <xdr:col>7</xdr:col>
      <xdr:colOff>9525</xdr:colOff>
      <xdr:row>116</xdr:row>
      <xdr:rowOff>0</xdr:rowOff>
    </xdr:to>
    <xdr:graphicFrame macro="">
      <xdr:nvGraphicFramePr>
        <xdr:cNvPr id="102" name="Grafiek 10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0</xdr:colOff>
      <xdr:row>99</xdr:row>
      <xdr:rowOff>0</xdr:rowOff>
    </xdr:from>
    <xdr:to>
      <xdr:col>14</xdr:col>
      <xdr:colOff>9525</xdr:colOff>
      <xdr:row>116</xdr:row>
      <xdr:rowOff>0</xdr:rowOff>
    </xdr:to>
    <xdr:graphicFrame macro="">
      <xdr:nvGraphicFramePr>
        <xdr:cNvPr id="103" name="Grafiek 10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15</xdr:col>
      <xdr:colOff>0</xdr:colOff>
      <xdr:row>99</xdr:row>
      <xdr:rowOff>0</xdr:rowOff>
    </xdr:from>
    <xdr:to>
      <xdr:col>21</xdr:col>
      <xdr:colOff>9525</xdr:colOff>
      <xdr:row>116</xdr:row>
      <xdr:rowOff>0</xdr:rowOff>
    </xdr:to>
    <xdr:graphicFrame macro="">
      <xdr:nvGraphicFramePr>
        <xdr:cNvPr id="104" name="Grafiek 10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22</xdr:col>
      <xdr:colOff>0</xdr:colOff>
      <xdr:row>99</xdr:row>
      <xdr:rowOff>0</xdr:rowOff>
    </xdr:from>
    <xdr:to>
      <xdr:col>28</xdr:col>
      <xdr:colOff>9525</xdr:colOff>
      <xdr:row>116</xdr:row>
      <xdr:rowOff>0</xdr:rowOff>
    </xdr:to>
    <xdr:graphicFrame macro="">
      <xdr:nvGraphicFramePr>
        <xdr:cNvPr id="105" name="Grafiek 10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118</xdr:row>
      <xdr:rowOff>0</xdr:rowOff>
    </xdr:from>
    <xdr:to>
      <xdr:col>7</xdr:col>
      <xdr:colOff>9525</xdr:colOff>
      <xdr:row>135</xdr:row>
      <xdr:rowOff>0</xdr:rowOff>
    </xdr:to>
    <xdr:graphicFrame macro="">
      <xdr:nvGraphicFramePr>
        <xdr:cNvPr id="106" name="Grafiek 10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15</xdr:col>
      <xdr:colOff>0</xdr:colOff>
      <xdr:row>118</xdr:row>
      <xdr:rowOff>0</xdr:rowOff>
    </xdr:from>
    <xdr:to>
      <xdr:col>21</xdr:col>
      <xdr:colOff>9525</xdr:colOff>
      <xdr:row>135</xdr:row>
      <xdr:rowOff>0</xdr:rowOff>
    </xdr:to>
    <xdr:graphicFrame macro="">
      <xdr:nvGraphicFramePr>
        <xdr:cNvPr id="107" name="Grafiek 10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8</xdr:col>
      <xdr:colOff>0</xdr:colOff>
      <xdr:row>118</xdr:row>
      <xdr:rowOff>0</xdr:rowOff>
    </xdr:from>
    <xdr:to>
      <xdr:col>14</xdr:col>
      <xdr:colOff>9525</xdr:colOff>
      <xdr:row>135</xdr:row>
      <xdr:rowOff>0</xdr:rowOff>
    </xdr:to>
    <xdr:graphicFrame macro="">
      <xdr:nvGraphicFramePr>
        <xdr:cNvPr id="108" name="Grafiek 10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22</xdr:col>
      <xdr:colOff>0</xdr:colOff>
      <xdr:row>118</xdr:row>
      <xdr:rowOff>0</xdr:rowOff>
    </xdr:from>
    <xdr:to>
      <xdr:col>28</xdr:col>
      <xdr:colOff>9525</xdr:colOff>
      <xdr:row>135</xdr:row>
      <xdr:rowOff>0</xdr:rowOff>
    </xdr:to>
    <xdr:graphicFrame macro="">
      <xdr:nvGraphicFramePr>
        <xdr:cNvPr id="109" name="Grafiek 10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137</xdr:row>
      <xdr:rowOff>0</xdr:rowOff>
    </xdr:from>
    <xdr:to>
      <xdr:col>7</xdr:col>
      <xdr:colOff>9525</xdr:colOff>
      <xdr:row>154</xdr:row>
      <xdr:rowOff>0</xdr:rowOff>
    </xdr:to>
    <xdr:graphicFrame macro="">
      <xdr:nvGraphicFramePr>
        <xdr:cNvPr id="110" name="Grafiek 10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0</xdr:colOff>
      <xdr:row>137</xdr:row>
      <xdr:rowOff>0</xdr:rowOff>
    </xdr:from>
    <xdr:to>
      <xdr:col>14</xdr:col>
      <xdr:colOff>9525</xdr:colOff>
      <xdr:row>154</xdr:row>
      <xdr:rowOff>0</xdr:rowOff>
    </xdr:to>
    <xdr:graphicFrame macro="">
      <xdr:nvGraphicFramePr>
        <xdr:cNvPr id="111" name="Grafiek 1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15</xdr:col>
      <xdr:colOff>0</xdr:colOff>
      <xdr:row>137</xdr:row>
      <xdr:rowOff>0</xdr:rowOff>
    </xdr:from>
    <xdr:to>
      <xdr:col>21</xdr:col>
      <xdr:colOff>9525</xdr:colOff>
      <xdr:row>154</xdr:row>
      <xdr:rowOff>0</xdr:rowOff>
    </xdr:to>
    <xdr:graphicFrame macro="">
      <xdr:nvGraphicFramePr>
        <xdr:cNvPr id="112" name="Grafiek 1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22</xdr:col>
      <xdr:colOff>0</xdr:colOff>
      <xdr:row>137</xdr:row>
      <xdr:rowOff>0</xdr:rowOff>
    </xdr:from>
    <xdr:to>
      <xdr:col>28</xdr:col>
      <xdr:colOff>9525</xdr:colOff>
      <xdr:row>154</xdr:row>
      <xdr:rowOff>0</xdr:rowOff>
    </xdr:to>
    <xdr:graphicFrame macro="">
      <xdr:nvGraphicFramePr>
        <xdr:cNvPr id="113" name="Grafiek 1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156</xdr:row>
      <xdr:rowOff>0</xdr:rowOff>
    </xdr:from>
    <xdr:to>
      <xdr:col>7</xdr:col>
      <xdr:colOff>9525</xdr:colOff>
      <xdr:row>173</xdr:row>
      <xdr:rowOff>0</xdr:rowOff>
    </xdr:to>
    <xdr:graphicFrame macro="">
      <xdr:nvGraphicFramePr>
        <xdr:cNvPr id="114" name="Grafiek 1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8</xdr:col>
      <xdr:colOff>0</xdr:colOff>
      <xdr:row>156</xdr:row>
      <xdr:rowOff>0</xdr:rowOff>
    </xdr:from>
    <xdr:to>
      <xdr:col>14</xdr:col>
      <xdr:colOff>9525</xdr:colOff>
      <xdr:row>173</xdr:row>
      <xdr:rowOff>0</xdr:rowOff>
    </xdr:to>
    <xdr:graphicFrame macro="">
      <xdr:nvGraphicFramePr>
        <xdr:cNvPr id="115" name="Grafiek 1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15</xdr:col>
      <xdr:colOff>0</xdr:colOff>
      <xdr:row>156</xdr:row>
      <xdr:rowOff>0</xdr:rowOff>
    </xdr:from>
    <xdr:to>
      <xdr:col>21</xdr:col>
      <xdr:colOff>9525</xdr:colOff>
      <xdr:row>173</xdr:row>
      <xdr:rowOff>0</xdr:rowOff>
    </xdr:to>
    <xdr:graphicFrame macro="">
      <xdr:nvGraphicFramePr>
        <xdr:cNvPr id="116" name="Grafiek 1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22</xdr:col>
      <xdr:colOff>0</xdr:colOff>
      <xdr:row>156</xdr:row>
      <xdr:rowOff>0</xdr:rowOff>
    </xdr:from>
    <xdr:to>
      <xdr:col>28</xdr:col>
      <xdr:colOff>9525</xdr:colOff>
      <xdr:row>173</xdr:row>
      <xdr:rowOff>0</xdr:rowOff>
    </xdr:to>
    <xdr:graphicFrame macro="">
      <xdr:nvGraphicFramePr>
        <xdr:cNvPr id="117" name="Grafiek 1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175</xdr:row>
      <xdr:rowOff>0</xdr:rowOff>
    </xdr:from>
    <xdr:to>
      <xdr:col>7</xdr:col>
      <xdr:colOff>9525</xdr:colOff>
      <xdr:row>192</xdr:row>
      <xdr:rowOff>0</xdr:rowOff>
    </xdr:to>
    <xdr:graphicFrame macro="">
      <xdr:nvGraphicFramePr>
        <xdr:cNvPr id="118" name="Grafiek 1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8</xdr:col>
      <xdr:colOff>0</xdr:colOff>
      <xdr:row>175</xdr:row>
      <xdr:rowOff>0</xdr:rowOff>
    </xdr:from>
    <xdr:to>
      <xdr:col>14</xdr:col>
      <xdr:colOff>9525</xdr:colOff>
      <xdr:row>192</xdr:row>
      <xdr:rowOff>0</xdr:rowOff>
    </xdr:to>
    <xdr:graphicFrame macro="">
      <xdr:nvGraphicFramePr>
        <xdr:cNvPr id="119" name="Grafiek 1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15</xdr:col>
      <xdr:colOff>0</xdr:colOff>
      <xdr:row>175</xdr:row>
      <xdr:rowOff>0</xdr:rowOff>
    </xdr:from>
    <xdr:to>
      <xdr:col>21</xdr:col>
      <xdr:colOff>9525</xdr:colOff>
      <xdr:row>192</xdr:row>
      <xdr:rowOff>0</xdr:rowOff>
    </xdr:to>
    <xdr:graphicFrame macro="">
      <xdr:nvGraphicFramePr>
        <xdr:cNvPr id="120" name="Grafiek 1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22</xdr:col>
      <xdr:colOff>0</xdr:colOff>
      <xdr:row>175</xdr:row>
      <xdr:rowOff>0</xdr:rowOff>
    </xdr:from>
    <xdr:to>
      <xdr:col>28</xdr:col>
      <xdr:colOff>9525</xdr:colOff>
      <xdr:row>192</xdr:row>
      <xdr:rowOff>0</xdr:rowOff>
    </xdr:to>
    <xdr:graphicFrame macro="">
      <xdr:nvGraphicFramePr>
        <xdr:cNvPr id="121" name="Grafiek 1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194</xdr:row>
      <xdr:rowOff>0</xdr:rowOff>
    </xdr:from>
    <xdr:to>
      <xdr:col>7</xdr:col>
      <xdr:colOff>9525</xdr:colOff>
      <xdr:row>211</xdr:row>
      <xdr:rowOff>0</xdr:rowOff>
    </xdr:to>
    <xdr:graphicFrame macro="">
      <xdr:nvGraphicFramePr>
        <xdr:cNvPr id="122" name="Grafiek 1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8</xdr:col>
      <xdr:colOff>0</xdr:colOff>
      <xdr:row>194</xdr:row>
      <xdr:rowOff>0</xdr:rowOff>
    </xdr:from>
    <xdr:to>
      <xdr:col>14</xdr:col>
      <xdr:colOff>9525</xdr:colOff>
      <xdr:row>211</xdr:row>
      <xdr:rowOff>0</xdr:rowOff>
    </xdr:to>
    <xdr:graphicFrame macro="">
      <xdr:nvGraphicFramePr>
        <xdr:cNvPr id="123" name="Grafiek 1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15</xdr:col>
      <xdr:colOff>0</xdr:colOff>
      <xdr:row>194</xdr:row>
      <xdr:rowOff>0</xdr:rowOff>
    </xdr:from>
    <xdr:to>
      <xdr:col>21</xdr:col>
      <xdr:colOff>9525</xdr:colOff>
      <xdr:row>211</xdr:row>
      <xdr:rowOff>0</xdr:rowOff>
    </xdr:to>
    <xdr:graphicFrame macro="">
      <xdr:nvGraphicFramePr>
        <xdr:cNvPr id="124" name="Grafiek 1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22</xdr:col>
      <xdr:colOff>0</xdr:colOff>
      <xdr:row>194</xdr:row>
      <xdr:rowOff>0</xdr:rowOff>
    </xdr:from>
    <xdr:to>
      <xdr:col>28</xdr:col>
      <xdr:colOff>9525</xdr:colOff>
      <xdr:row>211</xdr:row>
      <xdr:rowOff>0</xdr:rowOff>
    </xdr:to>
    <xdr:graphicFrame macro="">
      <xdr:nvGraphicFramePr>
        <xdr:cNvPr id="125" name="Grafiek 1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0</xdr:colOff>
      <xdr:row>213</xdr:row>
      <xdr:rowOff>0</xdr:rowOff>
    </xdr:from>
    <xdr:to>
      <xdr:col>7</xdr:col>
      <xdr:colOff>9525</xdr:colOff>
      <xdr:row>230</xdr:row>
      <xdr:rowOff>0</xdr:rowOff>
    </xdr:to>
    <xdr:graphicFrame macro="">
      <xdr:nvGraphicFramePr>
        <xdr:cNvPr id="126" name="Grafiek 1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8</xdr:col>
      <xdr:colOff>0</xdr:colOff>
      <xdr:row>213</xdr:row>
      <xdr:rowOff>0</xdr:rowOff>
    </xdr:from>
    <xdr:to>
      <xdr:col>14</xdr:col>
      <xdr:colOff>9525</xdr:colOff>
      <xdr:row>230</xdr:row>
      <xdr:rowOff>0</xdr:rowOff>
    </xdr:to>
    <xdr:graphicFrame macro="">
      <xdr:nvGraphicFramePr>
        <xdr:cNvPr id="127" name="Grafiek 1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15</xdr:col>
      <xdr:colOff>0</xdr:colOff>
      <xdr:row>213</xdr:row>
      <xdr:rowOff>0</xdr:rowOff>
    </xdr:from>
    <xdr:to>
      <xdr:col>21</xdr:col>
      <xdr:colOff>9525</xdr:colOff>
      <xdr:row>230</xdr:row>
      <xdr:rowOff>0</xdr:rowOff>
    </xdr:to>
    <xdr:graphicFrame macro="">
      <xdr:nvGraphicFramePr>
        <xdr:cNvPr id="128" name="Grafiek 1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22</xdr:col>
      <xdr:colOff>0</xdr:colOff>
      <xdr:row>213</xdr:row>
      <xdr:rowOff>0</xdr:rowOff>
    </xdr:from>
    <xdr:to>
      <xdr:col>28</xdr:col>
      <xdr:colOff>9525</xdr:colOff>
      <xdr:row>230</xdr:row>
      <xdr:rowOff>0</xdr:rowOff>
    </xdr:to>
    <xdr:graphicFrame macro="">
      <xdr:nvGraphicFramePr>
        <xdr:cNvPr id="129" name="Grafiek 1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0</xdr:colOff>
      <xdr:row>232</xdr:row>
      <xdr:rowOff>0</xdr:rowOff>
    </xdr:from>
    <xdr:to>
      <xdr:col>7</xdr:col>
      <xdr:colOff>9525</xdr:colOff>
      <xdr:row>249</xdr:row>
      <xdr:rowOff>0</xdr:rowOff>
    </xdr:to>
    <xdr:graphicFrame macro="">
      <xdr:nvGraphicFramePr>
        <xdr:cNvPr id="130" name="Grafiek 1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8</xdr:col>
      <xdr:colOff>0</xdr:colOff>
      <xdr:row>232</xdr:row>
      <xdr:rowOff>0</xdr:rowOff>
    </xdr:from>
    <xdr:to>
      <xdr:col>14</xdr:col>
      <xdr:colOff>9525</xdr:colOff>
      <xdr:row>249</xdr:row>
      <xdr:rowOff>0</xdr:rowOff>
    </xdr:to>
    <xdr:graphicFrame macro="">
      <xdr:nvGraphicFramePr>
        <xdr:cNvPr id="131" name="Grafiek 1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15</xdr:col>
      <xdr:colOff>0</xdr:colOff>
      <xdr:row>232</xdr:row>
      <xdr:rowOff>0</xdr:rowOff>
    </xdr:from>
    <xdr:to>
      <xdr:col>21</xdr:col>
      <xdr:colOff>9525</xdr:colOff>
      <xdr:row>249</xdr:row>
      <xdr:rowOff>0</xdr:rowOff>
    </xdr:to>
    <xdr:graphicFrame macro="">
      <xdr:nvGraphicFramePr>
        <xdr:cNvPr id="132" name="Grafiek 1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22</xdr:col>
      <xdr:colOff>0</xdr:colOff>
      <xdr:row>232</xdr:row>
      <xdr:rowOff>0</xdr:rowOff>
    </xdr:from>
    <xdr:to>
      <xdr:col>28</xdr:col>
      <xdr:colOff>9525</xdr:colOff>
      <xdr:row>249</xdr:row>
      <xdr:rowOff>0</xdr:rowOff>
    </xdr:to>
    <xdr:graphicFrame macro="">
      <xdr:nvGraphicFramePr>
        <xdr:cNvPr id="133" name="Grafiek 1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0</xdr:colOff>
      <xdr:row>251</xdr:row>
      <xdr:rowOff>0</xdr:rowOff>
    </xdr:from>
    <xdr:to>
      <xdr:col>7</xdr:col>
      <xdr:colOff>9525</xdr:colOff>
      <xdr:row>268</xdr:row>
      <xdr:rowOff>0</xdr:rowOff>
    </xdr:to>
    <xdr:graphicFrame macro="">
      <xdr:nvGraphicFramePr>
        <xdr:cNvPr id="134" name="Grafiek 1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15</xdr:col>
      <xdr:colOff>0</xdr:colOff>
      <xdr:row>251</xdr:row>
      <xdr:rowOff>0</xdr:rowOff>
    </xdr:from>
    <xdr:to>
      <xdr:col>21</xdr:col>
      <xdr:colOff>9525</xdr:colOff>
      <xdr:row>268</xdr:row>
      <xdr:rowOff>0</xdr:rowOff>
    </xdr:to>
    <xdr:graphicFrame macro="">
      <xdr:nvGraphicFramePr>
        <xdr:cNvPr id="135" name="Grafiek 1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8</xdr:col>
      <xdr:colOff>0</xdr:colOff>
      <xdr:row>251</xdr:row>
      <xdr:rowOff>0</xdr:rowOff>
    </xdr:from>
    <xdr:to>
      <xdr:col>14</xdr:col>
      <xdr:colOff>9525</xdr:colOff>
      <xdr:row>268</xdr:row>
      <xdr:rowOff>0</xdr:rowOff>
    </xdr:to>
    <xdr:graphicFrame macro="">
      <xdr:nvGraphicFramePr>
        <xdr:cNvPr id="136" name="Grafiek 13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22</xdr:col>
      <xdr:colOff>0</xdr:colOff>
      <xdr:row>251</xdr:row>
      <xdr:rowOff>0</xdr:rowOff>
    </xdr:from>
    <xdr:to>
      <xdr:col>28</xdr:col>
      <xdr:colOff>9525</xdr:colOff>
      <xdr:row>268</xdr:row>
      <xdr:rowOff>0</xdr:rowOff>
    </xdr:to>
    <xdr:graphicFrame macro="">
      <xdr:nvGraphicFramePr>
        <xdr:cNvPr id="137" name="Grafiek 1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0</xdr:colOff>
      <xdr:row>270</xdr:row>
      <xdr:rowOff>0</xdr:rowOff>
    </xdr:from>
    <xdr:to>
      <xdr:col>7</xdr:col>
      <xdr:colOff>9525</xdr:colOff>
      <xdr:row>287</xdr:row>
      <xdr:rowOff>0</xdr:rowOff>
    </xdr:to>
    <xdr:graphicFrame macro="">
      <xdr:nvGraphicFramePr>
        <xdr:cNvPr id="138" name="Grafiek 13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8</xdr:col>
      <xdr:colOff>0</xdr:colOff>
      <xdr:row>270</xdr:row>
      <xdr:rowOff>0</xdr:rowOff>
    </xdr:from>
    <xdr:to>
      <xdr:col>14</xdr:col>
      <xdr:colOff>9525</xdr:colOff>
      <xdr:row>287</xdr:row>
      <xdr:rowOff>0</xdr:rowOff>
    </xdr:to>
    <xdr:graphicFrame macro="">
      <xdr:nvGraphicFramePr>
        <xdr:cNvPr id="139" name="Grafiek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15</xdr:col>
      <xdr:colOff>0</xdr:colOff>
      <xdr:row>270</xdr:row>
      <xdr:rowOff>0</xdr:rowOff>
    </xdr:from>
    <xdr:to>
      <xdr:col>21</xdr:col>
      <xdr:colOff>9525</xdr:colOff>
      <xdr:row>287</xdr:row>
      <xdr:rowOff>0</xdr:rowOff>
    </xdr:to>
    <xdr:graphicFrame macro="">
      <xdr:nvGraphicFramePr>
        <xdr:cNvPr id="140" name="Grafiek 13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22</xdr:col>
      <xdr:colOff>0</xdr:colOff>
      <xdr:row>270</xdr:row>
      <xdr:rowOff>0</xdr:rowOff>
    </xdr:from>
    <xdr:to>
      <xdr:col>28</xdr:col>
      <xdr:colOff>9525</xdr:colOff>
      <xdr:row>287</xdr:row>
      <xdr:rowOff>0</xdr:rowOff>
    </xdr:to>
    <xdr:graphicFrame macro="">
      <xdr:nvGraphicFramePr>
        <xdr:cNvPr id="141" name="Grafiek 1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0</xdr:colOff>
      <xdr:row>289</xdr:row>
      <xdr:rowOff>0</xdr:rowOff>
    </xdr:from>
    <xdr:to>
      <xdr:col>7</xdr:col>
      <xdr:colOff>9525</xdr:colOff>
      <xdr:row>306</xdr:row>
      <xdr:rowOff>0</xdr:rowOff>
    </xdr:to>
    <xdr:graphicFrame macro="">
      <xdr:nvGraphicFramePr>
        <xdr:cNvPr id="142" name="Grafiek 14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8</xdr:col>
      <xdr:colOff>0</xdr:colOff>
      <xdr:row>289</xdr:row>
      <xdr:rowOff>0</xdr:rowOff>
    </xdr:from>
    <xdr:to>
      <xdr:col>14</xdr:col>
      <xdr:colOff>9525</xdr:colOff>
      <xdr:row>306</xdr:row>
      <xdr:rowOff>0</xdr:rowOff>
    </xdr:to>
    <xdr:graphicFrame macro="">
      <xdr:nvGraphicFramePr>
        <xdr:cNvPr id="143" name="Grafiek 14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15</xdr:col>
      <xdr:colOff>0</xdr:colOff>
      <xdr:row>289</xdr:row>
      <xdr:rowOff>0</xdr:rowOff>
    </xdr:from>
    <xdr:to>
      <xdr:col>21</xdr:col>
      <xdr:colOff>9525</xdr:colOff>
      <xdr:row>306</xdr:row>
      <xdr:rowOff>0</xdr:rowOff>
    </xdr:to>
    <xdr:graphicFrame macro="">
      <xdr:nvGraphicFramePr>
        <xdr:cNvPr id="144" name="Grafiek 14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22</xdr:col>
      <xdr:colOff>0</xdr:colOff>
      <xdr:row>289</xdr:row>
      <xdr:rowOff>0</xdr:rowOff>
    </xdr:from>
    <xdr:to>
      <xdr:col>28</xdr:col>
      <xdr:colOff>9525</xdr:colOff>
      <xdr:row>306</xdr:row>
      <xdr:rowOff>0</xdr:rowOff>
    </xdr:to>
    <xdr:graphicFrame macro="">
      <xdr:nvGraphicFramePr>
        <xdr:cNvPr id="145" name="Grafiek 1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0</xdr:colOff>
      <xdr:row>308</xdr:row>
      <xdr:rowOff>0</xdr:rowOff>
    </xdr:from>
    <xdr:to>
      <xdr:col>7</xdr:col>
      <xdr:colOff>9525</xdr:colOff>
      <xdr:row>325</xdr:row>
      <xdr:rowOff>0</xdr:rowOff>
    </xdr:to>
    <xdr:graphicFrame macro="">
      <xdr:nvGraphicFramePr>
        <xdr:cNvPr id="146" name="Grafiek 14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8</xdr:col>
      <xdr:colOff>0</xdr:colOff>
      <xdr:row>308</xdr:row>
      <xdr:rowOff>0</xdr:rowOff>
    </xdr:from>
    <xdr:to>
      <xdr:col>14</xdr:col>
      <xdr:colOff>9525</xdr:colOff>
      <xdr:row>325</xdr:row>
      <xdr:rowOff>0</xdr:rowOff>
    </xdr:to>
    <xdr:graphicFrame macro="">
      <xdr:nvGraphicFramePr>
        <xdr:cNvPr id="147" name="Grafiek 14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15</xdr:col>
      <xdr:colOff>0</xdr:colOff>
      <xdr:row>308</xdr:row>
      <xdr:rowOff>0</xdr:rowOff>
    </xdr:from>
    <xdr:to>
      <xdr:col>21</xdr:col>
      <xdr:colOff>9525</xdr:colOff>
      <xdr:row>325</xdr:row>
      <xdr:rowOff>0</xdr:rowOff>
    </xdr:to>
    <xdr:graphicFrame macro="">
      <xdr:nvGraphicFramePr>
        <xdr:cNvPr id="148" name="Grafiek 14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22</xdr:col>
      <xdr:colOff>0</xdr:colOff>
      <xdr:row>308</xdr:row>
      <xdr:rowOff>0</xdr:rowOff>
    </xdr:from>
    <xdr:to>
      <xdr:col>28</xdr:col>
      <xdr:colOff>9525</xdr:colOff>
      <xdr:row>325</xdr:row>
      <xdr:rowOff>0</xdr:rowOff>
    </xdr:to>
    <xdr:graphicFrame macro="">
      <xdr:nvGraphicFramePr>
        <xdr:cNvPr id="149" name="Grafiek 14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0</xdr:colOff>
      <xdr:row>327</xdr:row>
      <xdr:rowOff>0</xdr:rowOff>
    </xdr:from>
    <xdr:to>
      <xdr:col>7</xdr:col>
      <xdr:colOff>9525</xdr:colOff>
      <xdr:row>344</xdr:row>
      <xdr:rowOff>0</xdr:rowOff>
    </xdr:to>
    <xdr:graphicFrame macro="">
      <xdr:nvGraphicFramePr>
        <xdr:cNvPr id="150" name="Grafiek 14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8</xdr:col>
      <xdr:colOff>0</xdr:colOff>
      <xdr:row>327</xdr:row>
      <xdr:rowOff>0</xdr:rowOff>
    </xdr:from>
    <xdr:to>
      <xdr:col>14</xdr:col>
      <xdr:colOff>9525</xdr:colOff>
      <xdr:row>344</xdr:row>
      <xdr:rowOff>0</xdr:rowOff>
    </xdr:to>
    <xdr:graphicFrame macro="">
      <xdr:nvGraphicFramePr>
        <xdr:cNvPr id="151" name="Grafiek 15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15</xdr:col>
      <xdr:colOff>0</xdr:colOff>
      <xdr:row>327</xdr:row>
      <xdr:rowOff>0</xdr:rowOff>
    </xdr:from>
    <xdr:to>
      <xdr:col>21</xdr:col>
      <xdr:colOff>9525</xdr:colOff>
      <xdr:row>344</xdr:row>
      <xdr:rowOff>0</xdr:rowOff>
    </xdr:to>
    <xdr:graphicFrame macro="">
      <xdr:nvGraphicFramePr>
        <xdr:cNvPr id="152" name="Grafiek 15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22</xdr:col>
      <xdr:colOff>0</xdr:colOff>
      <xdr:row>327</xdr:row>
      <xdr:rowOff>0</xdr:rowOff>
    </xdr:from>
    <xdr:to>
      <xdr:col>28</xdr:col>
      <xdr:colOff>9525</xdr:colOff>
      <xdr:row>344</xdr:row>
      <xdr:rowOff>0</xdr:rowOff>
    </xdr:to>
    <xdr:graphicFrame macro="">
      <xdr:nvGraphicFramePr>
        <xdr:cNvPr id="153" name="Grafiek 15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0</xdr:colOff>
      <xdr:row>346</xdr:row>
      <xdr:rowOff>0</xdr:rowOff>
    </xdr:from>
    <xdr:to>
      <xdr:col>7</xdr:col>
      <xdr:colOff>9525</xdr:colOff>
      <xdr:row>363</xdr:row>
      <xdr:rowOff>0</xdr:rowOff>
    </xdr:to>
    <xdr:graphicFrame macro="">
      <xdr:nvGraphicFramePr>
        <xdr:cNvPr id="154" name="Grafiek 15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8</xdr:col>
      <xdr:colOff>0</xdr:colOff>
      <xdr:row>346</xdr:row>
      <xdr:rowOff>0</xdr:rowOff>
    </xdr:from>
    <xdr:to>
      <xdr:col>14</xdr:col>
      <xdr:colOff>9525</xdr:colOff>
      <xdr:row>363</xdr:row>
      <xdr:rowOff>0</xdr:rowOff>
    </xdr:to>
    <xdr:graphicFrame macro="">
      <xdr:nvGraphicFramePr>
        <xdr:cNvPr id="155" name="Grafiek 15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22</xdr:col>
      <xdr:colOff>0</xdr:colOff>
      <xdr:row>346</xdr:row>
      <xdr:rowOff>0</xdr:rowOff>
    </xdr:from>
    <xdr:to>
      <xdr:col>28</xdr:col>
      <xdr:colOff>9525</xdr:colOff>
      <xdr:row>363</xdr:row>
      <xdr:rowOff>0</xdr:rowOff>
    </xdr:to>
    <xdr:graphicFrame macro="">
      <xdr:nvGraphicFramePr>
        <xdr:cNvPr id="156" name="Grafiek 15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0</xdr:colOff>
      <xdr:row>4</xdr:row>
      <xdr:rowOff>0</xdr:rowOff>
    </xdr:from>
    <xdr:to>
      <xdr:col>6</xdr:col>
      <xdr:colOff>609599</xdr:colOff>
      <xdr:row>21</xdr:row>
      <xdr:rowOff>0</xdr:rowOff>
    </xdr:to>
    <xdr:graphicFrame macro="">
      <xdr:nvGraphicFramePr>
        <xdr:cNvPr id="77" name="Grafiek 7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8</xdr:col>
      <xdr:colOff>0</xdr:colOff>
      <xdr:row>4</xdr:row>
      <xdr:rowOff>0</xdr:rowOff>
    </xdr:from>
    <xdr:to>
      <xdr:col>14</xdr:col>
      <xdr:colOff>0</xdr:colOff>
      <xdr:row>21</xdr:row>
      <xdr:rowOff>0</xdr:rowOff>
    </xdr:to>
    <xdr:graphicFrame macro="">
      <xdr:nvGraphicFramePr>
        <xdr:cNvPr id="78" name="Grafiek 7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22</xdr:col>
      <xdr:colOff>0</xdr:colOff>
      <xdr:row>4</xdr:row>
      <xdr:rowOff>0</xdr:rowOff>
    </xdr:from>
    <xdr:to>
      <xdr:col>28</xdr:col>
      <xdr:colOff>0</xdr:colOff>
      <xdr:row>20</xdr:row>
      <xdr:rowOff>155575</xdr:rowOff>
    </xdr:to>
    <xdr:graphicFrame macro="">
      <xdr:nvGraphicFramePr>
        <xdr:cNvPr id="79" name="Grafiek 7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23</xdr:row>
      <xdr:rowOff>0</xdr:rowOff>
    </xdr:from>
    <xdr:to>
      <xdr:col>7</xdr:col>
      <xdr:colOff>0</xdr:colOff>
      <xdr:row>39</xdr:row>
      <xdr:rowOff>152399</xdr:rowOff>
    </xdr:to>
    <xdr:graphicFrame macro="">
      <xdr:nvGraphicFramePr>
        <xdr:cNvPr id="80" name="Grafiek 7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8</xdr:col>
      <xdr:colOff>0</xdr:colOff>
      <xdr:row>23</xdr:row>
      <xdr:rowOff>0</xdr:rowOff>
    </xdr:from>
    <xdr:to>
      <xdr:col>14</xdr:col>
      <xdr:colOff>9525</xdr:colOff>
      <xdr:row>40</xdr:row>
      <xdr:rowOff>0</xdr:rowOff>
    </xdr:to>
    <xdr:graphicFrame macro="">
      <xdr:nvGraphicFramePr>
        <xdr:cNvPr id="81" name="Grafiek 8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15</xdr:col>
      <xdr:colOff>0</xdr:colOff>
      <xdr:row>23</xdr:row>
      <xdr:rowOff>0</xdr:rowOff>
    </xdr:from>
    <xdr:to>
      <xdr:col>21</xdr:col>
      <xdr:colOff>9525</xdr:colOff>
      <xdr:row>40</xdr:row>
      <xdr:rowOff>0</xdr:rowOff>
    </xdr:to>
    <xdr:graphicFrame macro="">
      <xdr:nvGraphicFramePr>
        <xdr:cNvPr id="82" name="Grafiek 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22</xdr:col>
      <xdr:colOff>0</xdr:colOff>
      <xdr:row>23</xdr:row>
      <xdr:rowOff>0</xdr:rowOff>
    </xdr:from>
    <xdr:to>
      <xdr:col>28</xdr:col>
      <xdr:colOff>9525</xdr:colOff>
      <xdr:row>40</xdr:row>
      <xdr:rowOff>0</xdr:rowOff>
    </xdr:to>
    <xdr:graphicFrame macro="">
      <xdr:nvGraphicFramePr>
        <xdr:cNvPr id="83" name="Grafiek 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366</xdr:row>
      <xdr:rowOff>0</xdr:rowOff>
    </xdr:from>
    <xdr:to>
      <xdr:col>7</xdr:col>
      <xdr:colOff>9525</xdr:colOff>
      <xdr:row>383</xdr:row>
      <xdr:rowOff>0</xdr:rowOff>
    </xdr:to>
    <xdr:graphicFrame macro="">
      <xdr:nvGraphicFramePr>
        <xdr:cNvPr id="84" name="Grafiek 8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8</xdr:col>
      <xdr:colOff>0</xdr:colOff>
      <xdr:row>366</xdr:row>
      <xdr:rowOff>0</xdr:rowOff>
    </xdr:from>
    <xdr:to>
      <xdr:col>14</xdr:col>
      <xdr:colOff>9525</xdr:colOff>
      <xdr:row>383</xdr:row>
      <xdr:rowOff>0</xdr:rowOff>
    </xdr:to>
    <xdr:graphicFrame macro="">
      <xdr:nvGraphicFramePr>
        <xdr:cNvPr id="157" name="Grafiek 15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15</xdr:col>
      <xdr:colOff>0</xdr:colOff>
      <xdr:row>366</xdr:row>
      <xdr:rowOff>0</xdr:rowOff>
    </xdr:from>
    <xdr:to>
      <xdr:col>21</xdr:col>
      <xdr:colOff>9525</xdr:colOff>
      <xdr:row>383</xdr:row>
      <xdr:rowOff>0</xdr:rowOff>
    </xdr:to>
    <xdr:graphicFrame macro="">
      <xdr:nvGraphicFramePr>
        <xdr:cNvPr id="158" name="Grafiek 15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37"/>
  <sheetViews>
    <sheetView tabSelected="1" zoomScaleNormal="100" workbookViewId="0">
      <selection activeCell="C1" sqref="C1:M1"/>
    </sheetView>
  </sheetViews>
  <sheetFormatPr defaultRowHeight="15" x14ac:dyDescent="0.25"/>
  <cols>
    <col min="1" max="1" width="4.7109375" style="37" customWidth="1"/>
    <col min="2" max="2" width="34.28515625" style="12" customWidth="1"/>
    <col min="3" max="3" width="12.5703125" style="18" bestFit="1" customWidth="1"/>
    <col min="4" max="4" width="8.5703125" style="245" customWidth="1"/>
    <col min="5" max="5" width="13.140625" style="20" bestFit="1" customWidth="1"/>
    <col min="6" max="6" width="14.140625" style="20" bestFit="1" customWidth="1"/>
    <col min="7" max="7" width="13.85546875" style="14" bestFit="1" customWidth="1"/>
    <col min="8" max="8" width="10.5703125" style="21" customWidth="1"/>
    <col min="9" max="9" width="12.7109375" style="140" bestFit="1" customWidth="1"/>
    <col min="10" max="10" width="12.7109375" style="140" customWidth="1"/>
    <col min="11" max="11" width="12.7109375" style="141" customWidth="1"/>
    <col min="12" max="12" width="11.7109375" style="14" customWidth="1"/>
    <col min="13" max="13" width="14.42578125" style="20" customWidth="1"/>
    <col min="14" max="14" width="13.140625" style="18" customWidth="1"/>
    <col min="15" max="15" width="120.85546875" style="11" customWidth="1"/>
    <col min="16" max="16384" width="9.140625" style="11"/>
  </cols>
  <sheetData>
    <row r="1" spans="1:15" ht="39.75" customHeight="1" x14ac:dyDescent="0.25">
      <c r="C1" s="272" t="s">
        <v>967</v>
      </c>
      <c r="D1" s="272"/>
      <c r="E1" s="272"/>
      <c r="F1" s="272"/>
      <c r="G1" s="272"/>
      <c r="H1" s="272"/>
      <c r="I1" s="272"/>
      <c r="J1" s="272"/>
      <c r="K1" s="272"/>
      <c r="L1" s="272"/>
      <c r="M1" s="272"/>
    </row>
    <row r="2" spans="1:15" s="12" customFormat="1" ht="75" x14ac:dyDescent="0.25">
      <c r="A2" s="16" t="s">
        <v>25</v>
      </c>
      <c r="B2" s="15" t="s">
        <v>941</v>
      </c>
      <c r="C2" s="17" t="s">
        <v>227</v>
      </c>
      <c r="D2" s="244" t="s">
        <v>232</v>
      </c>
      <c r="E2" s="19" t="s">
        <v>213</v>
      </c>
      <c r="F2" s="265" t="s">
        <v>261</v>
      </c>
      <c r="G2" s="13" t="s">
        <v>179</v>
      </c>
      <c r="H2" s="13" t="s">
        <v>893</v>
      </c>
      <c r="I2" s="17" t="s">
        <v>228</v>
      </c>
      <c r="J2" s="17" t="s">
        <v>229</v>
      </c>
      <c r="K2" s="17" t="s">
        <v>231</v>
      </c>
      <c r="L2" s="266" t="s">
        <v>212</v>
      </c>
      <c r="M2" s="243" t="s">
        <v>230</v>
      </c>
      <c r="N2" s="15" t="s">
        <v>965</v>
      </c>
      <c r="O2" s="15" t="s">
        <v>1673</v>
      </c>
    </row>
    <row r="3" spans="1:15" x14ac:dyDescent="0.25">
      <c r="A3" s="37">
        <v>5</v>
      </c>
      <c r="B3" s="12" t="s">
        <v>258</v>
      </c>
      <c r="C3" s="18">
        <v>1636</v>
      </c>
      <c r="D3" s="206">
        <v>23.75</v>
      </c>
      <c r="E3" s="20">
        <f t="shared" ref="E3:E34" si="0">SUM(C3)*800</f>
        <v>1308800</v>
      </c>
      <c r="F3" s="20">
        <f t="shared" ref="F3:F34" si="1">SUM((C3/10)*14800)+(D3*14400)</f>
        <v>2763280</v>
      </c>
      <c r="H3" s="21">
        <v>8775</v>
      </c>
      <c r="I3" s="140">
        <f t="shared" ref="I3:I34" si="2">SUM(H3)/4.58</f>
        <v>1915.938864628821</v>
      </c>
      <c r="J3" s="140">
        <f t="shared" ref="J3:J34" si="3">SUM(I3)/2</f>
        <v>957.96943231441048</v>
      </c>
      <c r="K3" s="141">
        <f t="shared" ref="K3:K34" si="4">SUM(I3:J3)</f>
        <v>2873.9082969432316</v>
      </c>
      <c r="L3" s="14">
        <f t="shared" ref="L3:L34" si="5">SUM(K3)*800</f>
        <v>2299126.6375545855</v>
      </c>
      <c r="M3" s="20">
        <f t="shared" ref="M3:M34" si="6">SUM(F3,L3)</f>
        <v>5062406.6375545859</v>
      </c>
      <c r="N3" s="18">
        <v>6</v>
      </c>
      <c r="O3" s="271" t="s">
        <v>1691</v>
      </c>
    </row>
    <row r="4" spans="1:15" x14ac:dyDescent="0.25">
      <c r="A4" s="37">
        <v>3</v>
      </c>
      <c r="B4" s="12" t="s">
        <v>149</v>
      </c>
      <c r="C4" s="18">
        <v>1889</v>
      </c>
      <c r="D4" s="206">
        <v>23.75</v>
      </c>
      <c r="E4" s="20">
        <f t="shared" si="0"/>
        <v>1511200</v>
      </c>
      <c r="F4" s="20">
        <f t="shared" si="1"/>
        <v>3137720</v>
      </c>
      <c r="G4" s="255" t="s">
        <v>937</v>
      </c>
      <c r="H4" s="21">
        <v>5987</v>
      </c>
      <c r="I4" s="140">
        <f t="shared" si="2"/>
        <v>1307.2052401746726</v>
      </c>
      <c r="J4" s="140">
        <f t="shared" si="3"/>
        <v>653.60262008733628</v>
      </c>
      <c r="K4" s="141">
        <f t="shared" si="4"/>
        <v>1960.8078602620089</v>
      </c>
      <c r="L4" s="14">
        <f t="shared" si="5"/>
        <v>1568646.2882096071</v>
      </c>
      <c r="M4" s="20">
        <f t="shared" si="6"/>
        <v>4706366.2882096069</v>
      </c>
      <c r="N4" s="18">
        <v>21</v>
      </c>
      <c r="O4" s="11" t="s">
        <v>1687</v>
      </c>
    </row>
    <row r="5" spans="1:15" x14ac:dyDescent="0.25">
      <c r="A5" s="37">
        <v>17</v>
      </c>
      <c r="B5" s="12" t="s">
        <v>155</v>
      </c>
      <c r="C5" s="18">
        <v>1109</v>
      </c>
      <c r="D5" s="206">
        <v>23.75</v>
      </c>
      <c r="E5" s="20">
        <f t="shared" si="0"/>
        <v>887200</v>
      </c>
      <c r="F5" s="20">
        <f t="shared" si="1"/>
        <v>1983320</v>
      </c>
      <c r="G5" s="255" t="s">
        <v>970</v>
      </c>
      <c r="H5" s="21">
        <v>10341</v>
      </c>
      <c r="I5" s="140">
        <f t="shared" si="2"/>
        <v>2257.8602620087336</v>
      </c>
      <c r="J5" s="140">
        <f t="shared" si="3"/>
        <v>1128.9301310043668</v>
      </c>
      <c r="K5" s="141">
        <f t="shared" si="4"/>
        <v>3386.7903930131006</v>
      </c>
      <c r="L5" s="14">
        <f t="shared" si="5"/>
        <v>2709432.3144104807</v>
      </c>
      <c r="M5" s="20">
        <f t="shared" si="6"/>
        <v>4692752.3144104807</v>
      </c>
      <c r="O5" s="11" t="s">
        <v>1694</v>
      </c>
    </row>
    <row r="6" spans="1:15" x14ac:dyDescent="0.25">
      <c r="A6" s="37">
        <v>1</v>
      </c>
      <c r="B6" s="12" t="s">
        <v>147</v>
      </c>
      <c r="C6" s="18">
        <v>1945</v>
      </c>
      <c r="D6" s="206">
        <v>23.75</v>
      </c>
      <c r="E6" s="20">
        <f t="shared" si="0"/>
        <v>1556000</v>
      </c>
      <c r="F6" s="20">
        <f t="shared" si="1"/>
        <v>3220600</v>
      </c>
      <c r="G6" s="255" t="s">
        <v>968</v>
      </c>
      <c r="H6" s="21">
        <v>5164</v>
      </c>
      <c r="I6" s="140">
        <f t="shared" si="2"/>
        <v>1127.5109170305677</v>
      </c>
      <c r="J6" s="140">
        <f t="shared" si="3"/>
        <v>563.75545851528386</v>
      </c>
      <c r="K6" s="141">
        <f t="shared" si="4"/>
        <v>1691.2663755458516</v>
      </c>
      <c r="L6" s="14">
        <f t="shared" si="5"/>
        <v>1353013.1004366812</v>
      </c>
      <c r="M6" s="20">
        <f t="shared" si="6"/>
        <v>4573613.100436681</v>
      </c>
      <c r="N6" s="18">
        <v>1</v>
      </c>
      <c r="O6" s="11" t="s">
        <v>1686</v>
      </c>
    </row>
    <row r="7" spans="1:15" x14ac:dyDescent="0.25">
      <c r="A7" s="37">
        <v>39</v>
      </c>
      <c r="B7" s="12" t="s">
        <v>259</v>
      </c>
      <c r="C7" s="18">
        <v>766</v>
      </c>
      <c r="D7" s="206">
        <v>23.75</v>
      </c>
      <c r="E7" s="20">
        <f t="shared" si="0"/>
        <v>612800</v>
      </c>
      <c r="F7" s="20">
        <f t="shared" si="1"/>
        <v>1475680</v>
      </c>
      <c r="G7" s="255" t="s">
        <v>1615</v>
      </c>
      <c r="H7" s="21">
        <v>11003</v>
      </c>
      <c r="I7" s="140">
        <f t="shared" si="2"/>
        <v>2402.4017467248909</v>
      </c>
      <c r="J7" s="140">
        <f t="shared" si="3"/>
        <v>1201.2008733624455</v>
      </c>
      <c r="K7" s="141">
        <f t="shared" si="4"/>
        <v>3603.6026200873366</v>
      </c>
      <c r="L7" s="14">
        <f t="shared" si="5"/>
        <v>2882882.0960698691</v>
      </c>
      <c r="M7" s="20">
        <f t="shared" si="6"/>
        <v>4358562.0960698687</v>
      </c>
      <c r="N7" s="18">
        <v>1</v>
      </c>
      <c r="O7" s="11" t="s">
        <v>1669</v>
      </c>
    </row>
    <row r="8" spans="1:15" x14ac:dyDescent="0.25">
      <c r="A8" s="37">
        <v>4</v>
      </c>
      <c r="B8" s="12" t="s">
        <v>7</v>
      </c>
      <c r="C8" s="18">
        <v>1680</v>
      </c>
      <c r="D8" s="206">
        <v>23.75</v>
      </c>
      <c r="E8" s="20">
        <f t="shared" si="0"/>
        <v>1344000</v>
      </c>
      <c r="F8" s="20">
        <f t="shared" si="1"/>
        <v>2828400</v>
      </c>
      <c r="G8" s="255" t="s">
        <v>541</v>
      </c>
      <c r="H8" s="21">
        <v>5375</v>
      </c>
      <c r="I8" s="140">
        <f t="shared" si="2"/>
        <v>1173.5807860262009</v>
      </c>
      <c r="J8" s="140">
        <f t="shared" si="3"/>
        <v>586.79039301310047</v>
      </c>
      <c r="K8" s="141">
        <f t="shared" si="4"/>
        <v>1760.3711790393013</v>
      </c>
      <c r="L8" s="14">
        <f t="shared" si="5"/>
        <v>1408296.9432314411</v>
      </c>
      <c r="M8" s="20">
        <f t="shared" si="6"/>
        <v>4236696.9432314411</v>
      </c>
      <c r="N8" s="18">
        <v>16</v>
      </c>
      <c r="O8" s="11" t="s">
        <v>1682</v>
      </c>
    </row>
    <row r="9" spans="1:15" x14ac:dyDescent="0.25">
      <c r="A9" s="37">
        <v>9</v>
      </c>
      <c r="B9" s="12" t="s">
        <v>96</v>
      </c>
      <c r="C9" s="18">
        <v>1349</v>
      </c>
      <c r="D9" s="206">
        <v>23.75</v>
      </c>
      <c r="E9" s="20">
        <f t="shared" si="0"/>
        <v>1079200</v>
      </c>
      <c r="F9" s="20">
        <f t="shared" si="1"/>
        <v>2338520</v>
      </c>
      <c r="G9" s="255" t="s">
        <v>969</v>
      </c>
      <c r="H9" s="21">
        <v>6948</v>
      </c>
      <c r="I9" s="140">
        <f t="shared" si="2"/>
        <v>1517.0305676855894</v>
      </c>
      <c r="J9" s="140">
        <f t="shared" si="3"/>
        <v>758.5152838427947</v>
      </c>
      <c r="K9" s="141">
        <f t="shared" si="4"/>
        <v>2275.545851528384</v>
      </c>
      <c r="L9" s="14">
        <f t="shared" si="5"/>
        <v>1820436.6812227073</v>
      </c>
      <c r="M9" s="20">
        <f t="shared" si="6"/>
        <v>4158956.681222707</v>
      </c>
      <c r="N9" s="18">
        <v>16</v>
      </c>
      <c r="O9" s="11" t="s">
        <v>1678</v>
      </c>
    </row>
    <row r="10" spans="1:15" x14ac:dyDescent="0.25">
      <c r="A10" s="37">
        <v>13</v>
      </c>
      <c r="B10" s="163" t="s">
        <v>736</v>
      </c>
      <c r="C10" s="164">
        <v>1234</v>
      </c>
      <c r="D10" s="253">
        <v>23.75</v>
      </c>
      <c r="E10" s="165">
        <f t="shared" si="0"/>
        <v>987200</v>
      </c>
      <c r="F10" s="20">
        <f t="shared" si="1"/>
        <v>2168320</v>
      </c>
      <c r="G10" s="255" t="s">
        <v>647</v>
      </c>
      <c r="H10" s="167">
        <v>7118</v>
      </c>
      <c r="I10" s="168">
        <f t="shared" si="2"/>
        <v>1554.1484716157206</v>
      </c>
      <c r="J10" s="168">
        <f t="shared" si="3"/>
        <v>777.0742358078603</v>
      </c>
      <c r="K10" s="169">
        <f t="shared" si="4"/>
        <v>2331.2227074235807</v>
      </c>
      <c r="L10" s="166">
        <f t="shared" si="5"/>
        <v>1864978.1659388645</v>
      </c>
      <c r="M10" s="165">
        <f t="shared" si="6"/>
        <v>4033298.1659388645</v>
      </c>
      <c r="N10" s="18">
        <v>20</v>
      </c>
      <c r="O10" s="11" t="s">
        <v>1696</v>
      </c>
    </row>
    <row r="11" spans="1:15" x14ac:dyDescent="0.25">
      <c r="A11" s="37">
        <v>11</v>
      </c>
      <c r="B11" s="12" t="s">
        <v>100</v>
      </c>
      <c r="C11" s="18">
        <v>1319</v>
      </c>
      <c r="D11" s="206">
        <v>22</v>
      </c>
      <c r="E11" s="20">
        <f t="shared" si="0"/>
        <v>1055200</v>
      </c>
      <c r="F11" s="20">
        <f t="shared" si="1"/>
        <v>2268920</v>
      </c>
      <c r="G11" s="11"/>
      <c r="H11" s="21">
        <v>6606</v>
      </c>
      <c r="I11" s="140">
        <f t="shared" si="2"/>
        <v>1442.35807860262</v>
      </c>
      <c r="J11" s="140">
        <f t="shared" si="3"/>
        <v>721.17903930131001</v>
      </c>
      <c r="K11" s="141">
        <f t="shared" si="4"/>
        <v>2163.5371179039303</v>
      </c>
      <c r="L11" s="14">
        <f t="shared" si="5"/>
        <v>1730829.6943231442</v>
      </c>
      <c r="M11" s="20">
        <f t="shared" si="6"/>
        <v>3999749.6943231439</v>
      </c>
      <c r="N11" s="18" t="s">
        <v>1603</v>
      </c>
      <c r="O11" s="11" t="s">
        <v>1668</v>
      </c>
    </row>
    <row r="12" spans="1:15" x14ac:dyDescent="0.25">
      <c r="A12" s="37">
        <v>34</v>
      </c>
      <c r="B12" s="12" t="s">
        <v>10</v>
      </c>
      <c r="C12" s="18">
        <v>817</v>
      </c>
      <c r="D12" s="206">
        <v>23.75</v>
      </c>
      <c r="E12" s="20">
        <f t="shared" si="0"/>
        <v>653600</v>
      </c>
      <c r="F12" s="20">
        <f t="shared" si="1"/>
        <v>1551160</v>
      </c>
      <c r="H12" s="21">
        <v>9082</v>
      </c>
      <c r="I12" s="140">
        <f t="shared" si="2"/>
        <v>1982.9694323144104</v>
      </c>
      <c r="J12" s="140">
        <f t="shared" si="3"/>
        <v>991.48471615720518</v>
      </c>
      <c r="K12" s="141">
        <f t="shared" si="4"/>
        <v>2974.4541484716156</v>
      </c>
      <c r="L12" s="14">
        <f t="shared" si="5"/>
        <v>2379563.3187772925</v>
      </c>
      <c r="M12" s="20">
        <f t="shared" si="6"/>
        <v>3930723.3187772925</v>
      </c>
      <c r="O12" s="11" t="s">
        <v>1697</v>
      </c>
    </row>
    <row r="13" spans="1:15" x14ac:dyDescent="0.25">
      <c r="A13" s="37">
        <v>7</v>
      </c>
      <c r="B13" s="12" t="s">
        <v>36</v>
      </c>
      <c r="C13" s="18">
        <v>1361</v>
      </c>
      <c r="D13" s="206">
        <v>23.75</v>
      </c>
      <c r="E13" s="20">
        <f t="shared" si="0"/>
        <v>1088800</v>
      </c>
      <c r="F13" s="20">
        <f t="shared" si="1"/>
        <v>2356280</v>
      </c>
      <c r="H13" s="21">
        <v>5604</v>
      </c>
      <c r="I13" s="140">
        <f t="shared" si="2"/>
        <v>1223.5807860262009</v>
      </c>
      <c r="J13" s="140">
        <f t="shared" si="3"/>
        <v>611.79039301310047</v>
      </c>
      <c r="K13" s="141">
        <f t="shared" si="4"/>
        <v>1835.3711790393013</v>
      </c>
      <c r="L13" s="14">
        <f t="shared" si="5"/>
        <v>1468296.9432314411</v>
      </c>
      <c r="M13" s="20">
        <f t="shared" si="6"/>
        <v>3824576.9432314411</v>
      </c>
      <c r="N13" s="18">
        <v>15</v>
      </c>
      <c r="O13" s="11" t="s">
        <v>1664</v>
      </c>
    </row>
    <row r="14" spans="1:15" x14ac:dyDescent="0.25">
      <c r="A14" s="37">
        <v>2</v>
      </c>
      <c r="B14" s="12" t="s">
        <v>241</v>
      </c>
      <c r="C14" s="18">
        <v>1929</v>
      </c>
      <c r="D14" s="206">
        <v>23.75</v>
      </c>
      <c r="E14" s="20">
        <f t="shared" si="0"/>
        <v>1543200</v>
      </c>
      <c r="F14" s="20">
        <f t="shared" si="1"/>
        <v>3196920</v>
      </c>
      <c r="H14" s="21">
        <v>1495</v>
      </c>
      <c r="I14" s="140">
        <f t="shared" si="2"/>
        <v>326.41921397379912</v>
      </c>
      <c r="J14" s="140">
        <f t="shared" si="3"/>
        <v>163.20960698689956</v>
      </c>
      <c r="K14" s="141">
        <f t="shared" si="4"/>
        <v>489.6288209606987</v>
      </c>
      <c r="L14" s="14">
        <f t="shared" si="5"/>
        <v>391703.05676855898</v>
      </c>
      <c r="M14" s="20">
        <f t="shared" si="6"/>
        <v>3588623.0567685589</v>
      </c>
      <c r="O14" s="11" t="s">
        <v>1676</v>
      </c>
    </row>
    <row r="15" spans="1:15" x14ac:dyDescent="0.25">
      <c r="A15" s="37">
        <v>8</v>
      </c>
      <c r="B15" s="12" t="s">
        <v>6</v>
      </c>
      <c r="C15" s="18">
        <v>1354</v>
      </c>
      <c r="D15" s="206">
        <v>23.75</v>
      </c>
      <c r="E15" s="20">
        <f t="shared" si="0"/>
        <v>1083200</v>
      </c>
      <c r="F15" s="20">
        <f t="shared" si="1"/>
        <v>2345920</v>
      </c>
      <c r="H15" s="21">
        <v>3902</v>
      </c>
      <c r="I15" s="140">
        <f t="shared" si="2"/>
        <v>851.96506550218339</v>
      </c>
      <c r="J15" s="140">
        <f t="shared" si="3"/>
        <v>425.9825327510917</v>
      </c>
      <c r="K15" s="141">
        <f t="shared" si="4"/>
        <v>1277.9475982532751</v>
      </c>
      <c r="L15" s="14">
        <f t="shared" si="5"/>
        <v>1022358.0786026202</v>
      </c>
      <c r="M15" s="20">
        <f t="shared" si="6"/>
        <v>3368278.0786026204</v>
      </c>
      <c r="N15" s="18">
        <v>3</v>
      </c>
    </row>
    <row r="16" spans="1:15" x14ac:dyDescent="0.25">
      <c r="A16" s="37">
        <v>27</v>
      </c>
      <c r="B16" s="12" t="s">
        <v>153</v>
      </c>
      <c r="C16" s="18">
        <v>964</v>
      </c>
      <c r="D16" s="206">
        <v>23.75</v>
      </c>
      <c r="E16" s="20">
        <f t="shared" si="0"/>
        <v>771200</v>
      </c>
      <c r="F16" s="20">
        <f t="shared" si="1"/>
        <v>1768720</v>
      </c>
      <c r="H16" s="21">
        <v>5779</v>
      </c>
      <c r="I16" s="140">
        <f t="shared" si="2"/>
        <v>1261.7903930131004</v>
      </c>
      <c r="J16" s="140">
        <f t="shared" si="3"/>
        <v>630.89519650655018</v>
      </c>
      <c r="K16" s="141">
        <f t="shared" si="4"/>
        <v>1892.6855895196504</v>
      </c>
      <c r="L16" s="14">
        <f t="shared" si="5"/>
        <v>1514148.4716157203</v>
      </c>
      <c r="M16" s="20">
        <f t="shared" si="6"/>
        <v>3282868.4716157205</v>
      </c>
      <c r="N16" s="18">
        <v>8</v>
      </c>
      <c r="O16" s="11" t="s">
        <v>1698</v>
      </c>
    </row>
    <row r="17" spans="1:15" x14ac:dyDescent="0.25">
      <c r="A17" s="37">
        <v>6</v>
      </c>
      <c r="B17" s="12" t="s">
        <v>148</v>
      </c>
      <c r="C17" s="18">
        <v>1424</v>
      </c>
      <c r="D17" s="206">
        <v>23.75</v>
      </c>
      <c r="E17" s="20">
        <f t="shared" si="0"/>
        <v>1139200</v>
      </c>
      <c r="F17" s="20">
        <f t="shared" si="1"/>
        <v>2449520</v>
      </c>
      <c r="H17" s="21">
        <v>2205</v>
      </c>
      <c r="I17" s="140">
        <f t="shared" si="2"/>
        <v>481.44104803493451</v>
      </c>
      <c r="J17" s="140">
        <f t="shared" si="3"/>
        <v>240.72052401746726</v>
      </c>
      <c r="K17" s="141">
        <f t="shared" si="4"/>
        <v>722.16157205240177</v>
      </c>
      <c r="L17" s="14">
        <f t="shared" si="5"/>
        <v>577729.2576419214</v>
      </c>
      <c r="M17" s="20">
        <f t="shared" si="6"/>
        <v>3027249.2576419213</v>
      </c>
      <c r="N17" s="18">
        <v>13</v>
      </c>
      <c r="O17" s="11" t="s">
        <v>1688</v>
      </c>
    </row>
    <row r="18" spans="1:15" x14ac:dyDescent="0.25">
      <c r="A18" s="37">
        <v>31</v>
      </c>
      <c r="B18" s="12" t="s">
        <v>13</v>
      </c>
      <c r="C18" s="18">
        <v>890</v>
      </c>
      <c r="D18" s="206">
        <v>23.75</v>
      </c>
      <c r="E18" s="20">
        <f t="shared" si="0"/>
        <v>712000</v>
      </c>
      <c r="F18" s="20">
        <f t="shared" si="1"/>
        <v>1659200</v>
      </c>
      <c r="H18" s="21">
        <v>4303</v>
      </c>
      <c r="I18" s="140">
        <f t="shared" si="2"/>
        <v>939.51965065502179</v>
      </c>
      <c r="J18" s="140">
        <f t="shared" si="3"/>
        <v>469.7598253275109</v>
      </c>
      <c r="K18" s="141">
        <f t="shared" si="4"/>
        <v>1409.2794759825326</v>
      </c>
      <c r="L18" s="14">
        <f t="shared" si="5"/>
        <v>1127423.5807860261</v>
      </c>
      <c r="M18" s="20">
        <f t="shared" si="6"/>
        <v>2786623.5807860261</v>
      </c>
      <c r="N18" s="18">
        <v>7</v>
      </c>
      <c r="O18" s="11" t="s">
        <v>1699</v>
      </c>
    </row>
    <row r="19" spans="1:15" x14ac:dyDescent="0.25">
      <c r="A19" s="37">
        <v>19</v>
      </c>
      <c r="B19" s="12" t="s">
        <v>9</v>
      </c>
      <c r="C19" s="18">
        <v>1082</v>
      </c>
      <c r="D19" s="206">
        <v>23.75</v>
      </c>
      <c r="E19" s="20">
        <f t="shared" si="0"/>
        <v>865600</v>
      </c>
      <c r="F19" s="20">
        <f t="shared" si="1"/>
        <v>1943360</v>
      </c>
      <c r="H19" s="21">
        <v>3196</v>
      </c>
      <c r="I19" s="140">
        <f t="shared" si="2"/>
        <v>697.8165938864629</v>
      </c>
      <c r="J19" s="140">
        <f t="shared" si="3"/>
        <v>348.90829694323145</v>
      </c>
      <c r="K19" s="141">
        <f t="shared" si="4"/>
        <v>1046.7248908296942</v>
      </c>
      <c r="L19" s="14">
        <f t="shared" si="5"/>
        <v>837379.91266375536</v>
      </c>
      <c r="M19" s="20">
        <f t="shared" si="6"/>
        <v>2780739.9126637555</v>
      </c>
      <c r="N19" s="18" t="s">
        <v>1600</v>
      </c>
      <c r="O19" s="11" t="s">
        <v>1683</v>
      </c>
    </row>
    <row r="20" spans="1:15" x14ac:dyDescent="0.25">
      <c r="A20" s="37">
        <v>16</v>
      </c>
      <c r="B20" s="12" t="s">
        <v>8</v>
      </c>
      <c r="C20" s="18">
        <v>1132</v>
      </c>
      <c r="D20" s="206">
        <v>23.75</v>
      </c>
      <c r="E20" s="20">
        <f t="shared" si="0"/>
        <v>905600</v>
      </c>
      <c r="F20" s="20">
        <f t="shared" si="1"/>
        <v>2017360</v>
      </c>
      <c r="H20" s="21">
        <v>2881</v>
      </c>
      <c r="I20" s="140">
        <f t="shared" si="2"/>
        <v>629.0393013100437</v>
      </c>
      <c r="J20" s="140">
        <f t="shared" si="3"/>
        <v>314.51965065502185</v>
      </c>
      <c r="K20" s="141">
        <f t="shared" si="4"/>
        <v>943.55895196506549</v>
      </c>
      <c r="L20" s="14">
        <f t="shared" si="5"/>
        <v>754847.1615720524</v>
      </c>
      <c r="M20" s="20">
        <f t="shared" si="6"/>
        <v>2772207.1615720522</v>
      </c>
    </row>
    <row r="21" spans="1:15" x14ac:dyDescent="0.25">
      <c r="A21" s="37">
        <v>33</v>
      </c>
      <c r="B21" s="163" t="s">
        <v>729</v>
      </c>
      <c r="C21" s="164">
        <v>827</v>
      </c>
      <c r="D21" s="253">
        <v>23.75</v>
      </c>
      <c r="E21" s="165">
        <f t="shared" si="0"/>
        <v>661600</v>
      </c>
      <c r="F21" s="20">
        <f t="shared" si="1"/>
        <v>1565960</v>
      </c>
      <c r="G21" s="166"/>
      <c r="H21" s="167">
        <v>4361</v>
      </c>
      <c r="I21" s="168">
        <f t="shared" si="2"/>
        <v>952.1834061135371</v>
      </c>
      <c r="J21" s="168">
        <f t="shared" si="3"/>
        <v>476.09170305676855</v>
      </c>
      <c r="K21" s="169">
        <f t="shared" si="4"/>
        <v>1428.2751091703058</v>
      </c>
      <c r="L21" s="166">
        <f t="shared" si="5"/>
        <v>1142620.0873362445</v>
      </c>
      <c r="M21" s="165">
        <f t="shared" si="6"/>
        <v>2708580.0873362445</v>
      </c>
      <c r="N21" s="18">
        <v>3</v>
      </c>
      <c r="O21" s="11" t="s">
        <v>1700</v>
      </c>
    </row>
    <row r="22" spans="1:15" x14ac:dyDescent="0.25">
      <c r="A22" s="37">
        <v>20</v>
      </c>
      <c r="B22" s="12" t="s">
        <v>243</v>
      </c>
      <c r="C22" s="18">
        <v>1073</v>
      </c>
      <c r="D22" s="206">
        <v>23.75</v>
      </c>
      <c r="E22" s="20">
        <f t="shared" si="0"/>
        <v>858400</v>
      </c>
      <c r="F22" s="20">
        <f t="shared" si="1"/>
        <v>1930040</v>
      </c>
      <c r="H22" s="21">
        <v>2537</v>
      </c>
      <c r="I22" s="140">
        <f t="shared" si="2"/>
        <v>553.93013100436679</v>
      </c>
      <c r="J22" s="140">
        <f t="shared" si="3"/>
        <v>276.96506550218339</v>
      </c>
      <c r="K22" s="141">
        <f t="shared" si="4"/>
        <v>830.89519650655018</v>
      </c>
      <c r="L22" s="14">
        <f t="shared" si="5"/>
        <v>664716.1572052401</v>
      </c>
      <c r="M22" s="20">
        <f t="shared" si="6"/>
        <v>2594756.1572052399</v>
      </c>
    </row>
    <row r="23" spans="1:15" x14ac:dyDescent="0.25">
      <c r="A23" s="37">
        <v>10</v>
      </c>
      <c r="B23" s="12" t="s">
        <v>0</v>
      </c>
      <c r="C23" s="18">
        <v>1337</v>
      </c>
      <c r="D23" s="206">
        <v>23.75</v>
      </c>
      <c r="E23" s="20">
        <f t="shared" si="0"/>
        <v>1069600</v>
      </c>
      <c r="F23" s="20">
        <f t="shared" si="1"/>
        <v>2320760</v>
      </c>
      <c r="H23" s="21">
        <v>683</v>
      </c>
      <c r="I23" s="140">
        <f t="shared" si="2"/>
        <v>149.12663755458516</v>
      </c>
      <c r="J23" s="140">
        <f t="shared" si="3"/>
        <v>74.563318777292579</v>
      </c>
      <c r="K23" s="141">
        <f t="shared" si="4"/>
        <v>223.68995633187774</v>
      </c>
      <c r="L23" s="14">
        <f t="shared" si="5"/>
        <v>178951.96506550218</v>
      </c>
      <c r="M23" s="20">
        <f t="shared" si="6"/>
        <v>2499711.9650655021</v>
      </c>
      <c r="N23" s="18">
        <v>4</v>
      </c>
      <c r="O23" s="11" t="s">
        <v>1679</v>
      </c>
    </row>
    <row r="24" spans="1:15" x14ac:dyDescent="0.25">
      <c r="A24" s="37">
        <v>14</v>
      </c>
      <c r="B24" s="12" t="s">
        <v>50</v>
      </c>
      <c r="C24" s="18">
        <v>1205</v>
      </c>
      <c r="D24" s="206">
        <v>23.75</v>
      </c>
      <c r="E24" s="20">
        <f t="shared" si="0"/>
        <v>964000</v>
      </c>
      <c r="F24" s="20">
        <f t="shared" si="1"/>
        <v>2125400</v>
      </c>
      <c r="H24" s="21">
        <v>1349</v>
      </c>
      <c r="I24" s="140">
        <f t="shared" si="2"/>
        <v>294.54148471615719</v>
      </c>
      <c r="J24" s="140">
        <f t="shared" si="3"/>
        <v>147.27074235807859</v>
      </c>
      <c r="K24" s="141">
        <f t="shared" si="4"/>
        <v>441.81222707423581</v>
      </c>
      <c r="L24" s="14">
        <f t="shared" si="5"/>
        <v>353449.78165938862</v>
      </c>
      <c r="M24" s="20">
        <f t="shared" si="6"/>
        <v>2478849.7816593884</v>
      </c>
      <c r="N24" s="18">
        <v>5</v>
      </c>
      <c r="O24" s="11" t="s">
        <v>1681</v>
      </c>
    </row>
    <row r="25" spans="1:15" x14ac:dyDescent="0.25">
      <c r="A25" s="37">
        <v>28</v>
      </c>
      <c r="B25" s="12" t="s">
        <v>154</v>
      </c>
      <c r="C25" s="18">
        <v>963</v>
      </c>
      <c r="D25" s="206">
        <v>23.75</v>
      </c>
      <c r="E25" s="20">
        <f t="shared" si="0"/>
        <v>770400</v>
      </c>
      <c r="F25" s="20">
        <f t="shared" si="1"/>
        <v>1767240</v>
      </c>
      <c r="H25" s="21">
        <v>2455</v>
      </c>
      <c r="I25" s="140">
        <f t="shared" si="2"/>
        <v>536.02620087336243</v>
      </c>
      <c r="J25" s="140">
        <f t="shared" si="3"/>
        <v>268.01310043668121</v>
      </c>
      <c r="K25" s="141">
        <f t="shared" si="4"/>
        <v>804.03930131004358</v>
      </c>
      <c r="L25" s="14">
        <f t="shared" si="5"/>
        <v>643231.44104803482</v>
      </c>
      <c r="M25" s="20">
        <f t="shared" si="6"/>
        <v>2410471.4410480349</v>
      </c>
      <c r="N25" s="18">
        <v>4</v>
      </c>
      <c r="O25" s="11" t="s">
        <v>1685</v>
      </c>
    </row>
    <row r="26" spans="1:15" x14ac:dyDescent="0.25">
      <c r="A26" s="37">
        <v>43</v>
      </c>
      <c r="B26" s="12" t="s">
        <v>101</v>
      </c>
      <c r="C26" s="18">
        <v>730</v>
      </c>
      <c r="D26" s="206">
        <v>21</v>
      </c>
      <c r="E26" s="20">
        <f t="shared" si="0"/>
        <v>584000</v>
      </c>
      <c r="F26" s="20">
        <f t="shared" si="1"/>
        <v>1382800</v>
      </c>
      <c r="H26" s="21">
        <v>3915</v>
      </c>
      <c r="I26" s="140">
        <f t="shared" si="2"/>
        <v>854.80349344978163</v>
      </c>
      <c r="J26" s="140">
        <f t="shared" si="3"/>
        <v>427.40174672489081</v>
      </c>
      <c r="K26" s="141">
        <f t="shared" si="4"/>
        <v>1282.2052401746723</v>
      </c>
      <c r="L26" s="14">
        <f t="shared" si="5"/>
        <v>1025764.1921397379</v>
      </c>
      <c r="M26" s="20">
        <f t="shared" si="6"/>
        <v>2408564.1921397378</v>
      </c>
      <c r="N26" s="18" t="s">
        <v>1602</v>
      </c>
      <c r="O26" s="11" t="s">
        <v>1663</v>
      </c>
    </row>
    <row r="27" spans="1:15" x14ac:dyDescent="0.25">
      <c r="A27" s="37">
        <v>12</v>
      </c>
      <c r="B27" s="12" t="s">
        <v>150</v>
      </c>
      <c r="C27" s="18">
        <v>1267</v>
      </c>
      <c r="D27" s="206">
        <v>23.75</v>
      </c>
      <c r="E27" s="20">
        <f t="shared" si="0"/>
        <v>1013600</v>
      </c>
      <c r="F27" s="20">
        <f t="shared" si="1"/>
        <v>2217160</v>
      </c>
      <c r="H27" s="21">
        <v>611</v>
      </c>
      <c r="I27" s="140">
        <f t="shared" si="2"/>
        <v>133.4061135371179</v>
      </c>
      <c r="J27" s="140">
        <f t="shared" si="3"/>
        <v>66.703056768558952</v>
      </c>
      <c r="K27" s="141">
        <f t="shared" si="4"/>
        <v>200.10917030567686</v>
      </c>
      <c r="L27" s="14">
        <f t="shared" si="5"/>
        <v>160087.33624454148</v>
      </c>
      <c r="M27" s="20">
        <f t="shared" si="6"/>
        <v>2377247.3362445417</v>
      </c>
      <c r="N27" s="18">
        <v>3</v>
      </c>
      <c r="O27" s="11" t="s">
        <v>1684</v>
      </c>
    </row>
    <row r="28" spans="1:15" x14ac:dyDescent="0.25">
      <c r="A28" s="37">
        <v>44</v>
      </c>
      <c r="B28" s="12" t="s">
        <v>65</v>
      </c>
      <c r="C28" s="18">
        <v>730</v>
      </c>
      <c r="D28" s="206">
        <v>23.75</v>
      </c>
      <c r="E28" s="20">
        <f t="shared" si="0"/>
        <v>584000</v>
      </c>
      <c r="F28" s="20">
        <f t="shared" si="1"/>
        <v>1422400</v>
      </c>
      <c r="H28" s="21">
        <v>3576</v>
      </c>
      <c r="I28" s="140">
        <f t="shared" si="2"/>
        <v>780.78602620087338</v>
      </c>
      <c r="J28" s="140">
        <f t="shared" si="3"/>
        <v>390.39301310043669</v>
      </c>
      <c r="K28" s="141">
        <f t="shared" si="4"/>
        <v>1171.17903930131</v>
      </c>
      <c r="L28" s="14">
        <f t="shared" si="5"/>
        <v>936943.23144104797</v>
      </c>
      <c r="M28" s="20">
        <f t="shared" si="6"/>
        <v>2359343.231441048</v>
      </c>
      <c r="N28" s="18">
        <v>6</v>
      </c>
      <c r="O28" s="11" t="s">
        <v>1674</v>
      </c>
    </row>
    <row r="29" spans="1:15" x14ac:dyDescent="0.25">
      <c r="A29" s="37">
        <v>15</v>
      </c>
      <c r="B29" s="12" t="s">
        <v>71</v>
      </c>
      <c r="C29" s="18">
        <v>1190</v>
      </c>
      <c r="D29" s="206">
        <v>23.75</v>
      </c>
      <c r="E29" s="20">
        <f t="shared" si="0"/>
        <v>952000</v>
      </c>
      <c r="F29" s="20">
        <f t="shared" si="1"/>
        <v>2103200</v>
      </c>
      <c r="H29" s="21">
        <v>885</v>
      </c>
      <c r="I29" s="140">
        <f t="shared" si="2"/>
        <v>193.23144104803492</v>
      </c>
      <c r="J29" s="140">
        <f t="shared" si="3"/>
        <v>96.615720524017462</v>
      </c>
      <c r="K29" s="141">
        <f t="shared" si="4"/>
        <v>289.84716157205241</v>
      </c>
      <c r="L29" s="14">
        <f t="shared" si="5"/>
        <v>231877.72925764194</v>
      </c>
      <c r="M29" s="20">
        <f t="shared" si="6"/>
        <v>2335077.7292576418</v>
      </c>
    </row>
    <row r="30" spans="1:15" x14ac:dyDescent="0.25">
      <c r="A30" s="37">
        <v>22</v>
      </c>
      <c r="B30" s="12" t="s">
        <v>151</v>
      </c>
      <c r="C30" s="18">
        <v>1044</v>
      </c>
      <c r="D30" s="206">
        <v>23.75</v>
      </c>
      <c r="E30" s="20">
        <f t="shared" si="0"/>
        <v>835200</v>
      </c>
      <c r="F30" s="20">
        <f t="shared" si="1"/>
        <v>1887120</v>
      </c>
      <c r="H30" s="21">
        <v>1085</v>
      </c>
      <c r="I30" s="140">
        <f t="shared" si="2"/>
        <v>236.8995633187773</v>
      </c>
      <c r="J30" s="140">
        <f t="shared" si="3"/>
        <v>118.44978165938865</v>
      </c>
      <c r="K30" s="141">
        <f t="shared" si="4"/>
        <v>355.34934497816596</v>
      </c>
      <c r="L30" s="14">
        <f t="shared" si="5"/>
        <v>284279.47598253278</v>
      </c>
      <c r="M30" s="20">
        <f t="shared" si="6"/>
        <v>2171399.4759825328</v>
      </c>
      <c r="N30" s="18">
        <v>4</v>
      </c>
      <c r="O30" s="11" t="s">
        <v>1677</v>
      </c>
    </row>
    <row r="31" spans="1:15" x14ac:dyDescent="0.25">
      <c r="A31" s="37">
        <v>32</v>
      </c>
      <c r="B31" s="12" t="s">
        <v>12</v>
      </c>
      <c r="C31" s="18">
        <v>883</v>
      </c>
      <c r="D31" s="206">
        <v>23.75</v>
      </c>
      <c r="E31" s="20">
        <f t="shared" si="0"/>
        <v>706400</v>
      </c>
      <c r="F31" s="20">
        <f t="shared" si="1"/>
        <v>1648840</v>
      </c>
      <c r="H31" s="21">
        <v>1865</v>
      </c>
      <c r="I31" s="140">
        <f t="shared" si="2"/>
        <v>407.2052401746725</v>
      </c>
      <c r="J31" s="140">
        <f t="shared" si="3"/>
        <v>203.60262008733625</v>
      </c>
      <c r="K31" s="141">
        <f t="shared" si="4"/>
        <v>610.80786026200872</v>
      </c>
      <c r="L31" s="14">
        <f t="shared" si="5"/>
        <v>488646.28820960695</v>
      </c>
      <c r="M31" s="20">
        <f t="shared" si="6"/>
        <v>2137486.2882096069</v>
      </c>
      <c r="N31" s="18">
        <v>3</v>
      </c>
      <c r="O31" s="11" t="s">
        <v>1670</v>
      </c>
    </row>
    <row r="32" spans="1:15" x14ac:dyDescent="0.25">
      <c r="A32" s="37">
        <v>41</v>
      </c>
      <c r="B32" s="12" t="s">
        <v>56</v>
      </c>
      <c r="C32" s="18">
        <v>738</v>
      </c>
      <c r="D32" s="206">
        <v>23.75</v>
      </c>
      <c r="E32" s="20">
        <f t="shared" si="0"/>
        <v>590400</v>
      </c>
      <c r="F32" s="20">
        <f t="shared" si="1"/>
        <v>1434240</v>
      </c>
      <c r="H32" s="21">
        <v>2677</v>
      </c>
      <c r="I32" s="140">
        <f t="shared" si="2"/>
        <v>584.49781659388645</v>
      </c>
      <c r="J32" s="140">
        <f t="shared" si="3"/>
        <v>292.24890829694323</v>
      </c>
      <c r="K32" s="141">
        <f t="shared" si="4"/>
        <v>876.74672489082968</v>
      </c>
      <c r="L32" s="14">
        <f t="shared" si="5"/>
        <v>701397.37991266372</v>
      </c>
      <c r="M32" s="20">
        <f t="shared" si="6"/>
        <v>2135637.3799126637</v>
      </c>
      <c r="N32" s="18">
        <v>8</v>
      </c>
    </row>
    <row r="33" spans="1:15" x14ac:dyDescent="0.25">
      <c r="A33" s="37">
        <v>21</v>
      </c>
      <c r="B33" s="12" t="s">
        <v>950</v>
      </c>
      <c r="C33" s="18">
        <v>1072</v>
      </c>
      <c r="D33" s="206">
        <v>23.75</v>
      </c>
      <c r="E33" s="20">
        <f t="shared" si="0"/>
        <v>857600</v>
      </c>
      <c r="F33" s="20">
        <f t="shared" si="1"/>
        <v>1928560</v>
      </c>
      <c r="H33" s="21">
        <v>761</v>
      </c>
      <c r="I33" s="140">
        <f t="shared" si="2"/>
        <v>166.15720524017468</v>
      </c>
      <c r="J33" s="140">
        <f t="shared" si="3"/>
        <v>83.078602620087338</v>
      </c>
      <c r="K33" s="141">
        <f t="shared" si="4"/>
        <v>249.23580786026201</v>
      </c>
      <c r="L33" s="14">
        <f t="shared" si="5"/>
        <v>199388.64628820962</v>
      </c>
      <c r="M33" s="20">
        <f t="shared" si="6"/>
        <v>2127948.6462882096</v>
      </c>
      <c r="N33" s="18" t="s">
        <v>1604</v>
      </c>
      <c r="O33" s="11" t="s">
        <v>1680</v>
      </c>
    </row>
    <row r="34" spans="1:15" x14ac:dyDescent="0.25">
      <c r="A34" s="37">
        <v>18</v>
      </c>
      <c r="B34" s="12" t="s">
        <v>47</v>
      </c>
      <c r="C34" s="18">
        <v>1098</v>
      </c>
      <c r="D34" s="206">
        <v>23.75</v>
      </c>
      <c r="E34" s="20">
        <f t="shared" si="0"/>
        <v>878400</v>
      </c>
      <c r="F34" s="20">
        <f t="shared" si="1"/>
        <v>1967040</v>
      </c>
      <c r="H34" s="21">
        <v>533</v>
      </c>
      <c r="I34" s="140">
        <f t="shared" si="2"/>
        <v>116.37554585152839</v>
      </c>
      <c r="J34" s="140">
        <f t="shared" si="3"/>
        <v>58.187772925764193</v>
      </c>
      <c r="K34" s="141">
        <f t="shared" si="4"/>
        <v>174.56331877729258</v>
      </c>
      <c r="L34" s="14">
        <f t="shared" si="5"/>
        <v>139650.65502183407</v>
      </c>
      <c r="M34" s="20">
        <f t="shared" si="6"/>
        <v>2106690.6550218342</v>
      </c>
      <c r="N34" s="18">
        <v>1</v>
      </c>
      <c r="O34" s="11" t="s">
        <v>1671</v>
      </c>
    </row>
    <row r="35" spans="1:15" x14ac:dyDescent="0.25">
      <c r="A35" s="37">
        <v>29</v>
      </c>
      <c r="B35" s="12" t="s">
        <v>30</v>
      </c>
      <c r="C35" s="18">
        <v>919</v>
      </c>
      <c r="D35" s="206">
        <v>23.75</v>
      </c>
      <c r="E35" s="20">
        <f t="shared" ref="E35:E66" si="7">SUM(C35)*800</f>
        <v>735200</v>
      </c>
      <c r="F35" s="20">
        <f t="shared" ref="F35:F66" si="8">SUM((C35/10)*14800)+(D35*14400)</f>
        <v>1702120</v>
      </c>
      <c r="H35" s="21">
        <v>1324</v>
      </c>
      <c r="I35" s="140">
        <f t="shared" ref="I35:I66" si="9">SUM(H35)/4.58</f>
        <v>289.08296943231443</v>
      </c>
      <c r="J35" s="140">
        <f t="shared" ref="J35:J66" si="10">SUM(I35)/2</f>
        <v>144.54148471615721</v>
      </c>
      <c r="K35" s="141">
        <f t="shared" ref="K35:K66" si="11">SUM(I35:J35)</f>
        <v>433.62445414847161</v>
      </c>
      <c r="L35" s="14">
        <f t="shared" ref="L35:L66" si="12">SUM(K35)*800</f>
        <v>346899.56331877731</v>
      </c>
      <c r="M35" s="20">
        <f t="shared" ref="M35:M66" si="13">SUM(F35,L35)</f>
        <v>2049019.5633187774</v>
      </c>
      <c r="N35" s="18">
        <v>2</v>
      </c>
    </row>
    <row r="36" spans="1:15" x14ac:dyDescent="0.25">
      <c r="A36" s="37">
        <v>25</v>
      </c>
      <c r="B36" s="12" t="s">
        <v>1</v>
      </c>
      <c r="C36" s="18">
        <v>980</v>
      </c>
      <c r="D36" s="206">
        <v>23.75</v>
      </c>
      <c r="E36" s="20">
        <f t="shared" si="7"/>
        <v>784000</v>
      </c>
      <c r="F36" s="20">
        <f t="shared" si="8"/>
        <v>1792400</v>
      </c>
      <c r="H36" s="21">
        <v>936</v>
      </c>
      <c r="I36" s="140">
        <f t="shared" si="9"/>
        <v>204.36681222707423</v>
      </c>
      <c r="J36" s="140">
        <f t="shared" si="10"/>
        <v>102.18340611353712</v>
      </c>
      <c r="K36" s="141">
        <f t="shared" si="11"/>
        <v>306.55021834061137</v>
      </c>
      <c r="L36" s="14">
        <f t="shared" si="12"/>
        <v>245240.17467248908</v>
      </c>
      <c r="M36" s="20">
        <f t="shared" si="13"/>
        <v>2037640.1746724891</v>
      </c>
      <c r="N36" s="18">
        <v>3</v>
      </c>
      <c r="O36" s="11" t="s">
        <v>1701</v>
      </c>
    </row>
    <row r="37" spans="1:15" x14ac:dyDescent="0.25">
      <c r="A37" s="37">
        <v>30</v>
      </c>
      <c r="B37" s="12" t="s">
        <v>11</v>
      </c>
      <c r="C37" s="18">
        <v>906</v>
      </c>
      <c r="D37" s="206">
        <v>23.75</v>
      </c>
      <c r="E37" s="20">
        <f t="shared" si="7"/>
        <v>724800</v>
      </c>
      <c r="F37" s="20">
        <f t="shared" si="8"/>
        <v>1682880</v>
      </c>
      <c r="H37" s="21">
        <v>1211</v>
      </c>
      <c r="I37" s="140">
        <f t="shared" si="9"/>
        <v>264.41048034934499</v>
      </c>
      <c r="J37" s="140">
        <f t="shared" si="10"/>
        <v>132.2052401746725</v>
      </c>
      <c r="K37" s="141">
        <f t="shared" si="11"/>
        <v>396.61572052401749</v>
      </c>
      <c r="L37" s="14">
        <f t="shared" si="12"/>
        <v>317292.57641921402</v>
      </c>
      <c r="M37" s="20">
        <f t="shared" si="13"/>
        <v>2000172.576419214</v>
      </c>
    </row>
    <row r="38" spans="1:15" x14ac:dyDescent="0.25">
      <c r="A38" s="37">
        <v>23</v>
      </c>
      <c r="B38" s="12" t="s">
        <v>152</v>
      </c>
      <c r="C38" s="18">
        <v>1001</v>
      </c>
      <c r="D38" s="206">
        <v>23.75</v>
      </c>
      <c r="E38" s="20">
        <f t="shared" si="7"/>
        <v>800800</v>
      </c>
      <c r="F38" s="20">
        <f t="shared" si="8"/>
        <v>1823480</v>
      </c>
      <c r="H38" s="21">
        <v>548</v>
      </c>
      <c r="I38" s="140">
        <f t="shared" si="9"/>
        <v>119.65065502183405</v>
      </c>
      <c r="J38" s="140">
        <f t="shared" si="10"/>
        <v>59.825327510917027</v>
      </c>
      <c r="K38" s="141">
        <f t="shared" si="11"/>
        <v>179.47598253275109</v>
      </c>
      <c r="L38" s="14">
        <f t="shared" si="12"/>
        <v>143580.78602620086</v>
      </c>
      <c r="M38" s="20">
        <f t="shared" si="13"/>
        <v>1967060.7860262007</v>
      </c>
      <c r="N38" s="18">
        <v>9</v>
      </c>
      <c r="O38" s="11" t="s">
        <v>1702</v>
      </c>
    </row>
    <row r="39" spans="1:15" x14ac:dyDescent="0.25">
      <c r="A39" s="37">
        <v>62</v>
      </c>
      <c r="B39" s="12" t="s">
        <v>41</v>
      </c>
      <c r="C39" s="18">
        <v>646</v>
      </c>
      <c r="D39" s="206">
        <v>17</v>
      </c>
      <c r="E39" s="20">
        <f t="shared" si="7"/>
        <v>516800</v>
      </c>
      <c r="F39" s="20">
        <f t="shared" si="8"/>
        <v>1200880</v>
      </c>
      <c r="H39" s="21">
        <v>2884</v>
      </c>
      <c r="I39" s="140">
        <f t="shared" si="9"/>
        <v>629.69432314410483</v>
      </c>
      <c r="J39" s="140">
        <f t="shared" si="10"/>
        <v>314.84716157205241</v>
      </c>
      <c r="K39" s="141">
        <f t="shared" si="11"/>
        <v>944.54148471615724</v>
      </c>
      <c r="L39" s="14">
        <f t="shared" si="12"/>
        <v>755633.18777292583</v>
      </c>
      <c r="M39" s="20">
        <f t="shared" si="13"/>
        <v>1956513.1877729259</v>
      </c>
      <c r="N39" s="18">
        <v>2</v>
      </c>
    </row>
    <row r="40" spans="1:15" x14ac:dyDescent="0.25">
      <c r="A40" s="37">
        <v>24</v>
      </c>
      <c r="B40" s="12" t="s">
        <v>46</v>
      </c>
      <c r="C40" s="18">
        <v>986</v>
      </c>
      <c r="D40" s="206">
        <v>19.75</v>
      </c>
      <c r="E40" s="20">
        <f t="shared" si="7"/>
        <v>788800</v>
      </c>
      <c r="F40" s="20">
        <f t="shared" si="8"/>
        <v>1743680</v>
      </c>
      <c r="H40" s="21">
        <v>512</v>
      </c>
      <c r="I40" s="140">
        <f t="shared" si="9"/>
        <v>111.79039301310044</v>
      </c>
      <c r="J40" s="140">
        <f t="shared" si="10"/>
        <v>55.895196506550221</v>
      </c>
      <c r="K40" s="141">
        <f t="shared" si="11"/>
        <v>167.68558951965065</v>
      </c>
      <c r="L40" s="14">
        <f t="shared" si="12"/>
        <v>134148.47161572051</v>
      </c>
      <c r="M40" s="20">
        <f t="shared" si="13"/>
        <v>1877828.4716157205</v>
      </c>
      <c r="N40" s="18">
        <v>2</v>
      </c>
      <c r="O40" s="11" t="s">
        <v>1703</v>
      </c>
    </row>
    <row r="41" spans="1:15" x14ac:dyDescent="0.25">
      <c r="A41" s="37">
        <v>38</v>
      </c>
      <c r="B41" s="12" t="s">
        <v>69</v>
      </c>
      <c r="C41" s="18">
        <v>768</v>
      </c>
      <c r="D41" s="206">
        <v>23.75</v>
      </c>
      <c r="E41" s="20">
        <f t="shared" si="7"/>
        <v>614400</v>
      </c>
      <c r="F41" s="20">
        <f t="shared" si="8"/>
        <v>1478640</v>
      </c>
      <c r="H41" s="21">
        <v>1484</v>
      </c>
      <c r="I41" s="140">
        <f t="shared" si="9"/>
        <v>324.0174672489083</v>
      </c>
      <c r="J41" s="140">
        <f t="shared" si="10"/>
        <v>162.00873362445415</v>
      </c>
      <c r="K41" s="141">
        <f t="shared" si="11"/>
        <v>486.02620087336243</v>
      </c>
      <c r="L41" s="14">
        <f t="shared" si="12"/>
        <v>388820.96069868992</v>
      </c>
      <c r="M41" s="20">
        <f t="shared" si="13"/>
        <v>1867460.9606986898</v>
      </c>
      <c r="N41" s="18">
        <v>4</v>
      </c>
      <c r="O41" s="11" t="s">
        <v>1704</v>
      </c>
    </row>
    <row r="42" spans="1:15" x14ac:dyDescent="0.25">
      <c r="A42" s="37">
        <v>88</v>
      </c>
      <c r="B42" s="12" t="s">
        <v>29</v>
      </c>
      <c r="C42" s="18">
        <v>539</v>
      </c>
      <c r="D42" s="206">
        <v>23.75</v>
      </c>
      <c r="E42" s="20">
        <f t="shared" si="7"/>
        <v>431200</v>
      </c>
      <c r="F42" s="20">
        <f t="shared" si="8"/>
        <v>1139720</v>
      </c>
      <c r="H42" s="21">
        <v>2777</v>
      </c>
      <c r="I42" s="140">
        <f t="shared" si="9"/>
        <v>606.3318777292576</v>
      </c>
      <c r="J42" s="140">
        <f t="shared" si="10"/>
        <v>303.1659388646288</v>
      </c>
      <c r="K42" s="141">
        <f t="shared" si="11"/>
        <v>909.49781659388645</v>
      </c>
      <c r="L42" s="14">
        <f t="shared" si="12"/>
        <v>727598.25327510922</v>
      </c>
      <c r="M42" s="20">
        <f t="shared" si="13"/>
        <v>1867318.2532751092</v>
      </c>
      <c r="N42" s="18">
        <v>10</v>
      </c>
      <c r="O42" s="11" t="s">
        <v>1690</v>
      </c>
    </row>
    <row r="43" spans="1:15" x14ac:dyDescent="0.25">
      <c r="A43" s="37">
        <v>53</v>
      </c>
      <c r="B43" s="12" t="s">
        <v>68</v>
      </c>
      <c r="C43" s="18">
        <v>695</v>
      </c>
      <c r="D43" s="206">
        <v>22.75</v>
      </c>
      <c r="E43" s="20">
        <f t="shared" si="7"/>
        <v>556000</v>
      </c>
      <c r="F43" s="20">
        <f t="shared" si="8"/>
        <v>1356200</v>
      </c>
      <c r="H43" s="21">
        <v>1670</v>
      </c>
      <c r="I43" s="140">
        <f t="shared" si="9"/>
        <v>364.6288209606987</v>
      </c>
      <c r="J43" s="140">
        <f t="shared" si="10"/>
        <v>182.31441048034935</v>
      </c>
      <c r="K43" s="141">
        <f t="shared" si="11"/>
        <v>546.94323144104806</v>
      </c>
      <c r="L43" s="14">
        <f t="shared" si="12"/>
        <v>437554.58515283844</v>
      </c>
      <c r="M43" s="20">
        <f t="shared" si="13"/>
        <v>1793754.5851528384</v>
      </c>
      <c r="N43" s="18" t="s">
        <v>1601</v>
      </c>
      <c r="O43" s="11" t="s">
        <v>1712</v>
      </c>
    </row>
    <row r="44" spans="1:15" x14ac:dyDescent="0.25">
      <c r="A44" s="37">
        <v>26</v>
      </c>
      <c r="B44" s="12" t="s">
        <v>49</v>
      </c>
      <c r="C44" s="18">
        <v>966</v>
      </c>
      <c r="D44" s="206">
        <v>23.75</v>
      </c>
      <c r="E44" s="20">
        <f t="shared" si="7"/>
        <v>772800</v>
      </c>
      <c r="F44" s="20">
        <f t="shared" si="8"/>
        <v>1771680</v>
      </c>
      <c r="H44" s="21">
        <v>0</v>
      </c>
      <c r="I44" s="140">
        <f t="shared" si="9"/>
        <v>0</v>
      </c>
      <c r="J44" s="140">
        <f t="shared" si="10"/>
        <v>0</v>
      </c>
      <c r="K44" s="141">
        <f t="shared" si="11"/>
        <v>0</v>
      </c>
      <c r="L44" s="14">
        <f t="shared" si="12"/>
        <v>0</v>
      </c>
      <c r="M44" s="20">
        <f t="shared" si="13"/>
        <v>1771680</v>
      </c>
      <c r="N44" s="18">
        <v>1</v>
      </c>
    </row>
    <row r="45" spans="1:15" x14ac:dyDescent="0.25">
      <c r="A45" s="37">
        <v>77</v>
      </c>
      <c r="B45" s="12" t="s">
        <v>39</v>
      </c>
      <c r="C45" s="18">
        <v>577</v>
      </c>
      <c r="D45" s="206">
        <v>23.75</v>
      </c>
      <c r="E45" s="20">
        <f t="shared" si="7"/>
        <v>461600</v>
      </c>
      <c r="F45" s="20">
        <f t="shared" si="8"/>
        <v>1195960</v>
      </c>
      <c r="H45" s="21">
        <v>1699</v>
      </c>
      <c r="I45" s="140">
        <f t="shared" si="9"/>
        <v>370.9606986899563</v>
      </c>
      <c r="J45" s="140">
        <f t="shared" si="10"/>
        <v>185.48034934497815</v>
      </c>
      <c r="K45" s="141">
        <f t="shared" si="11"/>
        <v>556.44104803493451</v>
      </c>
      <c r="L45" s="14">
        <f t="shared" si="12"/>
        <v>445152.8384279476</v>
      </c>
      <c r="M45" s="20">
        <f t="shared" si="13"/>
        <v>1641112.8384279476</v>
      </c>
      <c r="N45" s="18">
        <v>10</v>
      </c>
      <c r="O45" s="11" t="s">
        <v>1711</v>
      </c>
    </row>
    <row r="46" spans="1:15" x14ac:dyDescent="0.25">
      <c r="A46" s="37">
        <v>49</v>
      </c>
      <c r="B46" s="12" t="s">
        <v>103</v>
      </c>
      <c r="C46" s="18">
        <v>714</v>
      </c>
      <c r="D46" s="206">
        <v>23.75</v>
      </c>
      <c r="E46" s="20">
        <f t="shared" si="7"/>
        <v>571200</v>
      </c>
      <c r="F46" s="20">
        <f t="shared" si="8"/>
        <v>1398720</v>
      </c>
      <c r="H46" s="21">
        <v>917</v>
      </c>
      <c r="I46" s="140">
        <f t="shared" si="9"/>
        <v>200.21834061135371</v>
      </c>
      <c r="J46" s="140">
        <f t="shared" si="10"/>
        <v>100.10917030567686</v>
      </c>
      <c r="K46" s="141">
        <f t="shared" si="11"/>
        <v>300.32751091703057</v>
      </c>
      <c r="L46" s="14">
        <f t="shared" si="12"/>
        <v>240262.00873362445</v>
      </c>
      <c r="M46" s="20">
        <f t="shared" si="13"/>
        <v>1638982.0087336244</v>
      </c>
      <c r="N46" s="18">
        <v>4</v>
      </c>
      <c r="O46" s="11" t="s">
        <v>1672</v>
      </c>
    </row>
    <row r="47" spans="1:15" x14ac:dyDescent="0.25">
      <c r="A47" s="37">
        <v>37</v>
      </c>
      <c r="B47" s="12" t="s">
        <v>99</v>
      </c>
      <c r="C47" s="18">
        <v>778</v>
      </c>
      <c r="D47" s="206">
        <v>23.75</v>
      </c>
      <c r="E47" s="20">
        <f t="shared" si="7"/>
        <v>622400</v>
      </c>
      <c r="F47" s="20">
        <f t="shared" si="8"/>
        <v>1493440</v>
      </c>
      <c r="H47" s="21">
        <v>426</v>
      </c>
      <c r="I47" s="140">
        <f t="shared" si="9"/>
        <v>93.013100436681228</v>
      </c>
      <c r="J47" s="140">
        <f t="shared" si="10"/>
        <v>46.506550218340614</v>
      </c>
      <c r="K47" s="141">
        <f t="shared" si="11"/>
        <v>139.51965065502185</v>
      </c>
      <c r="L47" s="14">
        <f t="shared" si="12"/>
        <v>111615.72052401748</v>
      </c>
      <c r="M47" s="20">
        <f t="shared" si="13"/>
        <v>1605055.7205240175</v>
      </c>
      <c r="N47" s="18">
        <v>6</v>
      </c>
    </row>
    <row r="48" spans="1:15" x14ac:dyDescent="0.25">
      <c r="A48" s="37">
        <v>64</v>
      </c>
      <c r="B48" s="12" t="s">
        <v>27</v>
      </c>
      <c r="C48" s="18">
        <v>641</v>
      </c>
      <c r="D48" s="206">
        <v>23.75</v>
      </c>
      <c r="E48" s="20">
        <f t="shared" si="7"/>
        <v>512800</v>
      </c>
      <c r="F48" s="20">
        <f t="shared" si="8"/>
        <v>1290680</v>
      </c>
      <c r="H48" s="21">
        <v>1189</v>
      </c>
      <c r="I48" s="140">
        <f t="shared" si="9"/>
        <v>259.60698689956331</v>
      </c>
      <c r="J48" s="140">
        <f t="shared" si="10"/>
        <v>129.80349344978166</v>
      </c>
      <c r="K48" s="141">
        <f t="shared" si="11"/>
        <v>389.41048034934499</v>
      </c>
      <c r="L48" s="14">
        <f t="shared" si="12"/>
        <v>311528.38427947601</v>
      </c>
      <c r="M48" s="20">
        <f t="shared" si="13"/>
        <v>1602208.384279476</v>
      </c>
      <c r="N48" s="18">
        <v>1</v>
      </c>
      <c r="O48" s="11" t="s">
        <v>1692</v>
      </c>
    </row>
    <row r="49" spans="1:15" x14ac:dyDescent="0.25">
      <c r="A49" s="37">
        <v>40</v>
      </c>
      <c r="B49" s="12" t="s">
        <v>44</v>
      </c>
      <c r="C49" s="18">
        <v>751</v>
      </c>
      <c r="D49" s="206">
        <v>23.75</v>
      </c>
      <c r="E49" s="20">
        <f t="shared" si="7"/>
        <v>600800</v>
      </c>
      <c r="F49" s="20">
        <f t="shared" si="8"/>
        <v>1453480</v>
      </c>
      <c r="H49" s="21">
        <v>489</v>
      </c>
      <c r="I49" s="140">
        <f t="shared" si="9"/>
        <v>106.76855895196506</v>
      </c>
      <c r="J49" s="140">
        <f t="shared" si="10"/>
        <v>53.384279475982531</v>
      </c>
      <c r="K49" s="141">
        <f t="shared" si="11"/>
        <v>160.15283842794759</v>
      </c>
      <c r="L49" s="14">
        <f t="shared" si="12"/>
        <v>128122.27074235807</v>
      </c>
      <c r="M49" s="20">
        <f t="shared" si="13"/>
        <v>1581602.2707423582</v>
      </c>
    </row>
    <row r="50" spans="1:15" x14ac:dyDescent="0.25">
      <c r="A50" s="37">
        <v>35</v>
      </c>
      <c r="B50" s="12" t="s">
        <v>14</v>
      </c>
      <c r="C50" s="18">
        <v>810</v>
      </c>
      <c r="D50" s="206">
        <v>23.75</v>
      </c>
      <c r="E50" s="20">
        <f t="shared" si="7"/>
        <v>648000</v>
      </c>
      <c r="F50" s="20">
        <f t="shared" si="8"/>
        <v>1540800</v>
      </c>
      <c r="H50" s="21">
        <v>137</v>
      </c>
      <c r="I50" s="140">
        <f t="shared" si="9"/>
        <v>29.912663755458514</v>
      </c>
      <c r="J50" s="140">
        <f t="shared" si="10"/>
        <v>14.956331877729257</v>
      </c>
      <c r="K50" s="141">
        <f t="shared" si="11"/>
        <v>44.868995633187772</v>
      </c>
      <c r="L50" s="14">
        <f t="shared" si="12"/>
        <v>35895.196506550215</v>
      </c>
      <c r="M50" s="20">
        <f t="shared" si="13"/>
        <v>1576695.1965065503</v>
      </c>
      <c r="N50" s="18">
        <v>2</v>
      </c>
    </row>
    <row r="51" spans="1:15" x14ac:dyDescent="0.25">
      <c r="A51" s="37">
        <v>76</v>
      </c>
      <c r="B51" s="12" t="s">
        <v>60</v>
      </c>
      <c r="C51" s="18">
        <v>593</v>
      </c>
      <c r="D51" s="206">
        <v>23.75</v>
      </c>
      <c r="E51" s="20">
        <f t="shared" si="7"/>
        <v>474400</v>
      </c>
      <c r="F51" s="20">
        <f t="shared" si="8"/>
        <v>1219640</v>
      </c>
      <c r="H51" s="21">
        <v>1362</v>
      </c>
      <c r="I51" s="140">
        <f t="shared" si="9"/>
        <v>297.37991266375548</v>
      </c>
      <c r="J51" s="140">
        <f t="shared" si="10"/>
        <v>148.68995633187774</v>
      </c>
      <c r="K51" s="141">
        <f t="shared" si="11"/>
        <v>446.06986899563321</v>
      </c>
      <c r="L51" s="14">
        <f t="shared" si="12"/>
        <v>356855.89519650658</v>
      </c>
      <c r="M51" s="20">
        <f t="shared" si="13"/>
        <v>1576495.8951965065</v>
      </c>
    </row>
    <row r="52" spans="1:15" x14ac:dyDescent="0.25">
      <c r="A52" s="37">
        <v>61</v>
      </c>
      <c r="B52" s="12" t="s">
        <v>18</v>
      </c>
      <c r="C52" s="18">
        <v>647</v>
      </c>
      <c r="D52" s="206">
        <v>23.75</v>
      </c>
      <c r="E52" s="20">
        <f t="shared" si="7"/>
        <v>517600</v>
      </c>
      <c r="F52" s="20">
        <f t="shared" si="8"/>
        <v>1299560</v>
      </c>
      <c r="H52" s="21">
        <v>1014</v>
      </c>
      <c r="I52" s="140">
        <f t="shared" si="9"/>
        <v>221.39737991266375</v>
      </c>
      <c r="J52" s="140">
        <f t="shared" si="10"/>
        <v>110.69868995633188</v>
      </c>
      <c r="K52" s="141">
        <f t="shared" si="11"/>
        <v>332.09606986899564</v>
      </c>
      <c r="L52" s="14">
        <f t="shared" si="12"/>
        <v>265676.8558951965</v>
      </c>
      <c r="M52" s="20">
        <f t="shared" si="13"/>
        <v>1565236.8558951966</v>
      </c>
      <c r="N52" s="18">
        <v>1</v>
      </c>
    </row>
    <row r="53" spans="1:15" x14ac:dyDescent="0.25">
      <c r="A53" s="37">
        <v>104</v>
      </c>
      <c r="B53" s="12" t="s">
        <v>57</v>
      </c>
      <c r="C53" s="18">
        <v>390</v>
      </c>
      <c r="D53" s="206">
        <v>11</v>
      </c>
      <c r="E53" s="20">
        <f t="shared" si="7"/>
        <v>312000</v>
      </c>
      <c r="F53" s="20">
        <f t="shared" si="8"/>
        <v>735600</v>
      </c>
      <c r="H53" s="21">
        <v>3023</v>
      </c>
      <c r="I53" s="140">
        <f t="shared" si="9"/>
        <v>660.04366812227079</v>
      </c>
      <c r="J53" s="140">
        <f t="shared" si="10"/>
        <v>330.02183406113539</v>
      </c>
      <c r="K53" s="141">
        <f t="shared" si="11"/>
        <v>990.06550218340612</v>
      </c>
      <c r="L53" s="14">
        <f t="shared" si="12"/>
        <v>792052.40174672485</v>
      </c>
      <c r="M53" s="20">
        <f t="shared" si="13"/>
        <v>1527652.4017467247</v>
      </c>
    </row>
    <row r="54" spans="1:15" x14ac:dyDescent="0.25">
      <c r="A54" s="37">
        <v>59</v>
      </c>
      <c r="B54" s="12" t="s">
        <v>97</v>
      </c>
      <c r="C54" s="18">
        <v>676</v>
      </c>
      <c r="D54" s="206">
        <v>23.75</v>
      </c>
      <c r="E54" s="20">
        <f t="shared" si="7"/>
        <v>540800</v>
      </c>
      <c r="F54" s="20">
        <f t="shared" si="8"/>
        <v>1342480</v>
      </c>
      <c r="H54" s="21">
        <v>699</v>
      </c>
      <c r="I54" s="140">
        <f t="shared" si="9"/>
        <v>152.62008733624455</v>
      </c>
      <c r="J54" s="140">
        <f t="shared" si="10"/>
        <v>76.310043668122276</v>
      </c>
      <c r="K54" s="141">
        <f t="shared" si="11"/>
        <v>228.93013100436684</v>
      </c>
      <c r="L54" s="14">
        <f t="shared" si="12"/>
        <v>183144.10480349348</v>
      </c>
      <c r="M54" s="20">
        <f t="shared" si="13"/>
        <v>1525624.1048034935</v>
      </c>
      <c r="O54" s="11" t="s">
        <v>1705</v>
      </c>
    </row>
    <row r="55" spans="1:15" x14ac:dyDescent="0.25">
      <c r="A55" s="37">
        <v>105</v>
      </c>
      <c r="B55" s="163" t="s">
        <v>737</v>
      </c>
      <c r="C55" s="164">
        <v>367</v>
      </c>
      <c r="D55" s="253">
        <v>23.75</v>
      </c>
      <c r="E55" s="165">
        <f t="shared" si="7"/>
        <v>293600</v>
      </c>
      <c r="F55" s="20">
        <f t="shared" si="8"/>
        <v>885160</v>
      </c>
      <c r="G55" s="166"/>
      <c r="H55" s="167">
        <v>2413</v>
      </c>
      <c r="I55" s="168">
        <f t="shared" si="9"/>
        <v>526.85589519650659</v>
      </c>
      <c r="J55" s="168">
        <f t="shared" si="10"/>
        <v>263.4279475982533</v>
      </c>
      <c r="K55" s="169">
        <f t="shared" si="11"/>
        <v>790.28384279475995</v>
      </c>
      <c r="L55" s="166">
        <f t="shared" si="12"/>
        <v>632227.07423580799</v>
      </c>
      <c r="M55" s="165">
        <f t="shared" si="13"/>
        <v>1517387.0742358081</v>
      </c>
      <c r="N55" s="18" t="s">
        <v>1606</v>
      </c>
    </row>
    <row r="56" spans="1:15" x14ac:dyDescent="0.25">
      <c r="A56" s="37">
        <v>52</v>
      </c>
      <c r="B56" s="12" t="s">
        <v>17</v>
      </c>
      <c r="C56" s="18">
        <v>704</v>
      </c>
      <c r="D56" s="206">
        <v>22.75</v>
      </c>
      <c r="E56" s="20">
        <f t="shared" si="7"/>
        <v>563200</v>
      </c>
      <c r="F56" s="20">
        <f t="shared" si="8"/>
        <v>1369520</v>
      </c>
      <c r="H56" s="21">
        <v>520</v>
      </c>
      <c r="I56" s="140">
        <f t="shared" si="9"/>
        <v>113.53711790393012</v>
      </c>
      <c r="J56" s="140">
        <f t="shared" si="10"/>
        <v>56.768558951965062</v>
      </c>
      <c r="K56" s="141">
        <f t="shared" si="11"/>
        <v>170.30567685589517</v>
      </c>
      <c r="L56" s="14">
        <f t="shared" si="12"/>
        <v>136244.54148471614</v>
      </c>
      <c r="M56" s="20">
        <f t="shared" si="13"/>
        <v>1505764.5414847161</v>
      </c>
    </row>
    <row r="57" spans="1:15" x14ac:dyDescent="0.25">
      <c r="A57" s="37">
        <v>68</v>
      </c>
      <c r="B57" s="12" t="s">
        <v>242</v>
      </c>
      <c r="C57" s="18">
        <v>634</v>
      </c>
      <c r="D57" s="206">
        <v>23.75</v>
      </c>
      <c r="E57" s="20">
        <f t="shared" si="7"/>
        <v>507200</v>
      </c>
      <c r="F57" s="20">
        <f t="shared" si="8"/>
        <v>1280320</v>
      </c>
      <c r="H57" s="21">
        <v>805</v>
      </c>
      <c r="I57" s="140">
        <f t="shared" si="9"/>
        <v>175.76419213973799</v>
      </c>
      <c r="J57" s="140">
        <f t="shared" si="10"/>
        <v>87.882096069868993</v>
      </c>
      <c r="K57" s="141">
        <f t="shared" si="11"/>
        <v>263.64628820960695</v>
      </c>
      <c r="L57" s="14">
        <f t="shared" si="12"/>
        <v>210917.03056768555</v>
      </c>
      <c r="M57" s="20">
        <f t="shared" si="13"/>
        <v>1491237.0305676856</v>
      </c>
      <c r="N57" s="18">
        <v>3</v>
      </c>
      <c r="O57" s="11" t="s">
        <v>1708</v>
      </c>
    </row>
    <row r="58" spans="1:15" x14ac:dyDescent="0.25">
      <c r="A58" s="37">
        <v>60</v>
      </c>
      <c r="B58" s="12" t="s">
        <v>15</v>
      </c>
      <c r="C58" s="18">
        <v>653</v>
      </c>
      <c r="D58" s="206">
        <v>23.75</v>
      </c>
      <c r="E58" s="20">
        <f t="shared" si="7"/>
        <v>522400</v>
      </c>
      <c r="F58" s="20">
        <f t="shared" si="8"/>
        <v>1308440</v>
      </c>
      <c r="H58" s="21">
        <v>647</v>
      </c>
      <c r="I58" s="140">
        <f t="shared" si="9"/>
        <v>141.26637554585153</v>
      </c>
      <c r="J58" s="140">
        <f t="shared" si="10"/>
        <v>70.633187772925766</v>
      </c>
      <c r="K58" s="141">
        <f t="shared" si="11"/>
        <v>211.8995633187773</v>
      </c>
      <c r="L58" s="14">
        <f t="shared" si="12"/>
        <v>169519.65065502183</v>
      </c>
      <c r="M58" s="20">
        <f t="shared" si="13"/>
        <v>1477959.6506550219</v>
      </c>
    </row>
    <row r="59" spans="1:15" x14ac:dyDescent="0.25">
      <c r="A59" s="37">
        <v>55</v>
      </c>
      <c r="B59" s="12" t="s">
        <v>63</v>
      </c>
      <c r="C59" s="18">
        <v>692</v>
      </c>
      <c r="D59" s="206">
        <v>23.75</v>
      </c>
      <c r="E59" s="20">
        <f t="shared" si="7"/>
        <v>553600</v>
      </c>
      <c r="F59" s="20">
        <f t="shared" si="8"/>
        <v>1366160</v>
      </c>
      <c r="H59" s="21">
        <v>382</v>
      </c>
      <c r="I59" s="140">
        <f t="shared" si="9"/>
        <v>83.406113537117903</v>
      </c>
      <c r="J59" s="140">
        <f t="shared" si="10"/>
        <v>41.703056768558952</v>
      </c>
      <c r="K59" s="141">
        <f t="shared" si="11"/>
        <v>125.10917030567686</v>
      </c>
      <c r="L59" s="14">
        <f t="shared" si="12"/>
        <v>100087.33624454148</v>
      </c>
      <c r="M59" s="20">
        <f t="shared" si="13"/>
        <v>1466247.3362445415</v>
      </c>
      <c r="N59" s="18">
        <v>2</v>
      </c>
      <c r="O59" s="11" t="s">
        <v>1706</v>
      </c>
    </row>
    <row r="60" spans="1:15" x14ac:dyDescent="0.25">
      <c r="A60" s="37">
        <v>99</v>
      </c>
      <c r="B60" s="12" t="s">
        <v>2</v>
      </c>
      <c r="C60" s="18">
        <v>473</v>
      </c>
      <c r="D60" s="206">
        <v>19</v>
      </c>
      <c r="E60" s="20">
        <f t="shared" si="7"/>
        <v>378400</v>
      </c>
      <c r="F60" s="20">
        <f t="shared" si="8"/>
        <v>973640</v>
      </c>
      <c r="H60" s="21">
        <v>1879</v>
      </c>
      <c r="I60" s="140">
        <f t="shared" si="9"/>
        <v>410.26200873362444</v>
      </c>
      <c r="J60" s="140">
        <f t="shared" si="10"/>
        <v>205.13100436681222</v>
      </c>
      <c r="K60" s="141">
        <f t="shared" si="11"/>
        <v>615.39301310043663</v>
      </c>
      <c r="L60" s="14">
        <f t="shared" si="12"/>
        <v>492314.41048034932</v>
      </c>
      <c r="M60" s="20">
        <f t="shared" si="13"/>
        <v>1465954.4104803493</v>
      </c>
    </row>
    <row r="61" spans="1:15" x14ac:dyDescent="0.25">
      <c r="A61" s="37">
        <v>46</v>
      </c>
      <c r="B61" s="12" t="s">
        <v>52</v>
      </c>
      <c r="C61" s="18">
        <v>716</v>
      </c>
      <c r="D61" s="206">
        <v>23.75</v>
      </c>
      <c r="E61" s="20">
        <f t="shared" si="7"/>
        <v>572800</v>
      </c>
      <c r="F61" s="20">
        <f t="shared" si="8"/>
        <v>1401680</v>
      </c>
      <c r="H61" s="21">
        <v>204</v>
      </c>
      <c r="I61" s="140">
        <f t="shared" si="9"/>
        <v>44.541484716157207</v>
      </c>
      <c r="J61" s="140">
        <f t="shared" si="10"/>
        <v>22.270742358078603</v>
      </c>
      <c r="K61" s="141">
        <f t="shared" si="11"/>
        <v>66.812227074235807</v>
      </c>
      <c r="L61" s="14">
        <f t="shared" si="12"/>
        <v>53449.781659388645</v>
      </c>
      <c r="M61" s="20">
        <f t="shared" si="13"/>
        <v>1455129.7816593887</v>
      </c>
      <c r="N61" s="18">
        <v>4</v>
      </c>
      <c r="O61" s="11" t="s">
        <v>1707</v>
      </c>
    </row>
    <row r="62" spans="1:15" x14ac:dyDescent="0.25">
      <c r="A62" s="37">
        <v>54</v>
      </c>
      <c r="B62" s="12" t="s">
        <v>64</v>
      </c>
      <c r="C62" s="18">
        <v>693</v>
      </c>
      <c r="D62" s="206">
        <v>23.75</v>
      </c>
      <c r="E62" s="20">
        <f t="shared" si="7"/>
        <v>554400</v>
      </c>
      <c r="F62" s="20">
        <f t="shared" si="8"/>
        <v>1367640</v>
      </c>
      <c r="H62" s="21">
        <v>287</v>
      </c>
      <c r="I62" s="140">
        <f t="shared" si="9"/>
        <v>62.663755458515283</v>
      </c>
      <c r="J62" s="140">
        <f t="shared" si="10"/>
        <v>31.331877729257641</v>
      </c>
      <c r="K62" s="141">
        <f t="shared" si="11"/>
        <v>93.995633187772924</v>
      </c>
      <c r="L62" s="14">
        <f t="shared" si="12"/>
        <v>75196.506550218342</v>
      </c>
      <c r="M62" s="20">
        <f t="shared" si="13"/>
        <v>1442836.5065502184</v>
      </c>
      <c r="N62" s="18">
        <v>9</v>
      </c>
      <c r="O62" s="11" t="s">
        <v>1709</v>
      </c>
    </row>
    <row r="63" spans="1:15" x14ac:dyDescent="0.25">
      <c r="A63" s="37">
        <v>78</v>
      </c>
      <c r="B63" s="12" t="s">
        <v>94</v>
      </c>
      <c r="C63" s="18">
        <v>577</v>
      </c>
      <c r="D63" s="206">
        <v>23.75</v>
      </c>
      <c r="E63" s="20">
        <f t="shared" si="7"/>
        <v>461600</v>
      </c>
      <c r="F63" s="20">
        <f t="shared" si="8"/>
        <v>1195960</v>
      </c>
      <c r="H63" s="21">
        <v>917</v>
      </c>
      <c r="I63" s="140">
        <f t="shared" si="9"/>
        <v>200.21834061135371</v>
      </c>
      <c r="J63" s="140">
        <f t="shared" si="10"/>
        <v>100.10917030567686</v>
      </c>
      <c r="K63" s="141">
        <f t="shared" si="11"/>
        <v>300.32751091703057</v>
      </c>
      <c r="L63" s="14">
        <f t="shared" si="12"/>
        <v>240262.00873362445</v>
      </c>
      <c r="M63" s="20">
        <f t="shared" si="13"/>
        <v>1436222.0087336244</v>
      </c>
      <c r="N63" s="18">
        <v>5</v>
      </c>
      <c r="O63" s="11" t="s">
        <v>1710</v>
      </c>
    </row>
    <row r="64" spans="1:15" x14ac:dyDescent="0.25">
      <c r="A64" s="37">
        <v>63</v>
      </c>
      <c r="B64" s="12" t="s">
        <v>26</v>
      </c>
      <c r="C64" s="18">
        <v>644</v>
      </c>
      <c r="D64" s="206">
        <v>14</v>
      </c>
      <c r="E64" s="20">
        <f t="shared" si="7"/>
        <v>515200</v>
      </c>
      <c r="F64" s="20">
        <f t="shared" si="8"/>
        <v>1154720</v>
      </c>
      <c r="H64" s="21">
        <v>1068</v>
      </c>
      <c r="I64" s="140">
        <f t="shared" si="9"/>
        <v>233.18777292576419</v>
      </c>
      <c r="J64" s="140">
        <f t="shared" si="10"/>
        <v>116.5938864628821</v>
      </c>
      <c r="K64" s="141">
        <f t="shared" si="11"/>
        <v>349.78165938864629</v>
      </c>
      <c r="L64" s="14">
        <f t="shared" si="12"/>
        <v>279825.32751091704</v>
      </c>
      <c r="M64" s="20">
        <f t="shared" si="13"/>
        <v>1434545.3275109171</v>
      </c>
    </row>
    <row r="65" spans="1:15" x14ac:dyDescent="0.25">
      <c r="A65" s="37">
        <v>42</v>
      </c>
      <c r="B65" s="12" t="s">
        <v>16</v>
      </c>
      <c r="C65" s="18">
        <v>737</v>
      </c>
      <c r="D65" s="206">
        <v>23.75</v>
      </c>
      <c r="E65" s="20">
        <f t="shared" si="7"/>
        <v>589600</v>
      </c>
      <c r="F65" s="20">
        <f t="shared" si="8"/>
        <v>1432760</v>
      </c>
      <c r="H65" s="21">
        <v>0</v>
      </c>
      <c r="I65" s="140">
        <f t="shared" si="9"/>
        <v>0</v>
      </c>
      <c r="J65" s="140">
        <f t="shared" si="10"/>
        <v>0</v>
      </c>
      <c r="K65" s="141">
        <f t="shared" si="11"/>
        <v>0</v>
      </c>
      <c r="L65" s="14">
        <f t="shared" si="12"/>
        <v>0</v>
      </c>
      <c r="M65" s="20">
        <f t="shared" si="13"/>
        <v>1432760</v>
      </c>
    </row>
    <row r="66" spans="1:15" x14ac:dyDescent="0.25">
      <c r="A66" s="37">
        <v>50</v>
      </c>
      <c r="B66" s="12" t="s">
        <v>67</v>
      </c>
      <c r="C66" s="18">
        <v>709</v>
      </c>
      <c r="D66" s="206">
        <v>23.75</v>
      </c>
      <c r="E66" s="20">
        <f t="shared" si="7"/>
        <v>567200</v>
      </c>
      <c r="F66" s="20">
        <f t="shared" si="8"/>
        <v>1391320</v>
      </c>
      <c r="H66" s="21">
        <v>140</v>
      </c>
      <c r="I66" s="140">
        <f t="shared" si="9"/>
        <v>30.567685589519652</v>
      </c>
      <c r="J66" s="140">
        <f t="shared" si="10"/>
        <v>15.283842794759826</v>
      </c>
      <c r="K66" s="141">
        <f t="shared" si="11"/>
        <v>45.851528384279476</v>
      </c>
      <c r="L66" s="14">
        <f t="shared" si="12"/>
        <v>36681.222707423578</v>
      </c>
      <c r="M66" s="20">
        <f t="shared" si="13"/>
        <v>1428001.2227074236</v>
      </c>
      <c r="N66" s="18">
        <v>3</v>
      </c>
      <c r="O66" s="11" t="s">
        <v>1662</v>
      </c>
    </row>
    <row r="67" spans="1:15" x14ac:dyDescent="0.25">
      <c r="A67" s="37">
        <v>56</v>
      </c>
      <c r="B67" s="12" t="s">
        <v>35</v>
      </c>
      <c r="C67" s="18">
        <v>691</v>
      </c>
      <c r="D67" s="206">
        <v>23.75</v>
      </c>
      <c r="E67" s="20">
        <f t="shared" ref="E67:E98" si="14">SUM(C67)*800</f>
        <v>552800</v>
      </c>
      <c r="F67" s="20">
        <f t="shared" ref="F67:F98" si="15">SUM((C67/10)*14800)+(D67*14400)</f>
        <v>1364680</v>
      </c>
      <c r="H67" s="21">
        <v>215</v>
      </c>
      <c r="I67" s="140">
        <f t="shared" ref="I67:I98" si="16">SUM(H67)/4.58</f>
        <v>46.943231441048034</v>
      </c>
      <c r="J67" s="140">
        <f t="shared" ref="J67:J98" si="17">SUM(I67)/2</f>
        <v>23.471615720524017</v>
      </c>
      <c r="K67" s="141">
        <f t="shared" ref="K67:K98" si="18">SUM(I67:J67)</f>
        <v>70.414847161572055</v>
      </c>
      <c r="L67" s="14">
        <f t="shared" ref="L67:L98" si="19">SUM(K67)*800</f>
        <v>56331.877729257641</v>
      </c>
      <c r="M67" s="20">
        <f t="shared" ref="M67:M98" si="20">SUM(F67,L67)</f>
        <v>1421011.8777292576</v>
      </c>
    </row>
    <row r="68" spans="1:15" x14ac:dyDescent="0.25">
      <c r="A68" s="37">
        <v>45</v>
      </c>
      <c r="B68" s="12" t="s">
        <v>51</v>
      </c>
      <c r="C68" s="18">
        <v>722</v>
      </c>
      <c r="D68" s="206">
        <v>23.75</v>
      </c>
      <c r="E68" s="20">
        <f t="shared" si="14"/>
        <v>577600</v>
      </c>
      <c r="F68" s="20">
        <f t="shared" si="15"/>
        <v>1410560</v>
      </c>
      <c r="H68" s="21">
        <v>0</v>
      </c>
      <c r="I68" s="140">
        <f t="shared" si="16"/>
        <v>0</v>
      </c>
      <c r="J68" s="140">
        <f t="shared" si="17"/>
        <v>0</v>
      </c>
      <c r="K68" s="141">
        <f t="shared" si="18"/>
        <v>0</v>
      </c>
      <c r="L68" s="14">
        <f t="shared" si="19"/>
        <v>0</v>
      </c>
      <c r="M68" s="20">
        <f t="shared" si="20"/>
        <v>1410560</v>
      </c>
    </row>
    <row r="69" spans="1:15" x14ac:dyDescent="0.25">
      <c r="A69" s="37">
        <v>89</v>
      </c>
      <c r="B69" s="12" t="s">
        <v>58</v>
      </c>
      <c r="C69" s="18">
        <v>536</v>
      </c>
      <c r="D69" s="206">
        <v>13</v>
      </c>
      <c r="E69" s="20">
        <f t="shared" si="14"/>
        <v>428800</v>
      </c>
      <c r="F69" s="20">
        <f t="shared" si="15"/>
        <v>980480</v>
      </c>
      <c r="H69" s="21">
        <v>1605</v>
      </c>
      <c r="I69" s="140">
        <f t="shared" si="16"/>
        <v>350.43668122270742</v>
      </c>
      <c r="J69" s="140">
        <f t="shared" si="17"/>
        <v>175.21834061135371</v>
      </c>
      <c r="K69" s="141">
        <f t="shared" si="18"/>
        <v>525.65502183406113</v>
      </c>
      <c r="L69" s="14">
        <f t="shared" si="19"/>
        <v>420524.01746724889</v>
      </c>
      <c r="M69" s="20">
        <f t="shared" si="20"/>
        <v>1401004.017467249</v>
      </c>
    </row>
    <row r="70" spans="1:15" x14ac:dyDescent="0.25">
      <c r="A70" s="37">
        <v>47</v>
      </c>
      <c r="B70" s="12" t="s">
        <v>62</v>
      </c>
      <c r="C70" s="18">
        <v>715</v>
      </c>
      <c r="D70" s="206">
        <v>23.75</v>
      </c>
      <c r="E70" s="20">
        <f t="shared" si="14"/>
        <v>572000</v>
      </c>
      <c r="F70" s="20">
        <f t="shared" si="15"/>
        <v>1400200</v>
      </c>
      <c r="H70" s="21">
        <v>0</v>
      </c>
      <c r="I70" s="140">
        <f t="shared" si="16"/>
        <v>0</v>
      </c>
      <c r="J70" s="140">
        <f t="shared" si="17"/>
        <v>0</v>
      </c>
      <c r="K70" s="141">
        <f t="shared" si="18"/>
        <v>0</v>
      </c>
      <c r="L70" s="14">
        <f t="shared" si="19"/>
        <v>0</v>
      </c>
      <c r="M70" s="20">
        <f t="shared" si="20"/>
        <v>1400200</v>
      </c>
    </row>
    <row r="71" spans="1:15" x14ac:dyDescent="0.25">
      <c r="A71" s="37">
        <v>48</v>
      </c>
      <c r="B71" s="12" t="s">
        <v>5</v>
      </c>
      <c r="C71" s="18">
        <v>715</v>
      </c>
      <c r="D71" s="206">
        <v>23.75</v>
      </c>
      <c r="E71" s="20">
        <f t="shared" si="14"/>
        <v>572000</v>
      </c>
      <c r="F71" s="20">
        <f t="shared" si="15"/>
        <v>1400200</v>
      </c>
      <c r="H71" s="21">
        <v>0</v>
      </c>
      <c r="I71" s="140">
        <f t="shared" si="16"/>
        <v>0</v>
      </c>
      <c r="J71" s="140">
        <f t="shared" si="17"/>
        <v>0</v>
      </c>
      <c r="K71" s="141">
        <f t="shared" si="18"/>
        <v>0</v>
      </c>
      <c r="L71" s="14">
        <f t="shared" si="19"/>
        <v>0</v>
      </c>
      <c r="M71" s="20">
        <f t="shared" si="20"/>
        <v>1400200</v>
      </c>
      <c r="N71" s="18">
        <v>2</v>
      </c>
    </row>
    <row r="72" spans="1:15" x14ac:dyDescent="0.25">
      <c r="A72" s="37">
        <v>58</v>
      </c>
      <c r="B72" s="12" t="s">
        <v>3</v>
      </c>
      <c r="C72" s="18">
        <v>677</v>
      </c>
      <c r="D72" s="206">
        <v>23.75</v>
      </c>
      <c r="E72" s="20">
        <f t="shared" si="14"/>
        <v>541600</v>
      </c>
      <c r="F72" s="20">
        <f t="shared" si="15"/>
        <v>1343960</v>
      </c>
      <c r="H72" s="21">
        <v>177</v>
      </c>
      <c r="I72" s="140">
        <f t="shared" si="16"/>
        <v>38.646288209606986</v>
      </c>
      <c r="J72" s="140">
        <f t="shared" si="17"/>
        <v>19.323144104803493</v>
      </c>
      <c r="K72" s="141">
        <f t="shared" si="18"/>
        <v>57.969432314410483</v>
      </c>
      <c r="L72" s="14">
        <f t="shared" si="19"/>
        <v>46375.545851528383</v>
      </c>
      <c r="M72" s="20">
        <f t="shared" si="20"/>
        <v>1390335.5458515284</v>
      </c>
      <c r="N72" s="18">
        <v>2</v>
      </c>
      <c r="O72" s="11" t="s">
        <v>1689</v>
      </c>
    </row>
    <row r="73" spans="1:15" x14ac:dyDescent="0.25">
      <c r="A73" s="37">
        <v>86</v>
      </c>
      <c r="B73" s="12" t="s">
        <v>20</v>
      </c>
      <c r="C73" s="18">
        <v>553</v>
      </c>
      <c r="D73" s="206">
        <v>22</v>
      </c>
      <c r="E73" s="20">
        <f t="shared" si="14"/>
        <v>442400</v>
      </c>
      <c r="F73" s="20">
        <f t="shared" si="15"/>
        <v>1135240</v>
      </c>
      <c r="H73" s="21">
        <v>967</v>
      </c>
      <c r="I73" s="140">
        <f t="shared" si="16"/>
        <v>211.13537117903931</v>
      </c>
      <c r="J73" s="140">
        <f t="shared" si="17"/>
        <v>105.56768558951966</v>
      </c>
      <c r="K73" s="141">
        <f t="shared" si="18"/>
        <v>316.70305676855895</v>
      </c>
      <c r="L73" s="14">
        <f t="shared" si="19"/>
        <v>253362.44541484717</v>
      </c>
      <c r="M73" s="20">
        <f t="shared" si="20"/>
        <v>1388602.4454148472</v>
      </c>
    </row>
    <row r="74" spans="1:15" x14ac:dyDescent="0.25">
      <c r="A74" s="37">
        <v>102</v>
      </c>
      <c r="B74" s="12" t="s">
        <v>699</v>
      </c>
      <c r="C74" s="18">
        <v>441</v>
      </c>
      <c r="D74" s="206">
        <v>23.75</v>
      </c>
      <c r="E74" s="20">
        <f t="shared" si="14"/>
        <v>352800</v>
      </c>
      <c r="F74" s="20">
        <f t="shared" si="15"/>
        <v>994680</v>
      </c>
      <c r="H74" s="21">
        <v>1460</v>
      </c>
      <c r="I74" s="140">
        <f t="shared" si="16"/>
        <v>318.7772925764192</v>
      </c>
      <c r="J74" s="140">
        <f t="shared" si="17"/>
        <v>159.3886462882096</v>
      </c>
      <c r="K74" s="141">
        <f t="shared" si="18"/>
        <v>478.1659388646288</v>
      </c>
      <c r="L74" s="14">
        <f t="shared" si="19"/>
        <v>382532.75109170302</v>
      </c>
      <c r="M74" s="20">
        <f t="shared" si="20"/>
        <v>1377212.7510917031</v>
      </c>
      <c r="N74" s="18">
        <v>11</v>
      </c>
      <c r="O74" s="11" t="s">
        <v>1713</v>
      </c>
    </row>
    <row r="75" spans="1:15" x14ac:dyDescent="0.25">
      <c r="A75" s="37">
        <v>36</v>
      </c>
      <c r="B75" s="12" t="s">
        <v>102</v>
      </c>
      <c r="C75" s="18">
        <v>789</v>
      </c>
      <c r="D75" s="206">
        <v>13</v>
      </c>
      <c r="E75" s="20">
        <f t="shared" si="14"/>
        <v>631200</v>
      </c>
      <c r="F75" s="20">
        <f t="shared" si="15"/>
        <v>1354920</v>
      </c>
      <c r="H75" s="21">
        <v>0</v>
      </c>
      <c r="I75" s="140">
        <f t="shared" si="16"/>
        <v>0</v>
      </c>
      <c r="J75" s="140">
        <f t="shared" si="17"/>
        <v>0</v>
      </c>
      <c r="K75" s="141">
        <f t="shared" si="18"/>
        <v>0</v>
      </c>
      <c r="L75" s="14">
        <f t="shared" si="19"/>
        <v>0</v>
      </c>
      <c r="M75" s="20">
        <f t="shared" si="20"/>
        <v>1354920</v>
      </c>
    </row>
    <row r="76" spans="1:15" x14ac:dyDescent="0.25">
      <c r="A76" s="37">
        <v>57</v>
      </c>
      <c r="B76" s="12" t="s">
        <v>31</v>
      </c>
      <c r="C76" s="18">
        <v>684</v>
      </c>
      <c r="D76" s="206">
        <v>23.75</v>
      </c>
      <c r="E76" s="20">
        <f t="shared" si="14"/>
        <v>547200</v>
      </c>
      <c r="F76" s="20">
        <f t="shared" si="15"/>
        <v>1354320</v>
      </c>
      <c r="H76" s="21">
        <v>0</v>
      </c>
      <c r="I76" s="140">
        <f t="shared" si="16"/>
        <v>0</v>
      </c>
      <c r="J76" s="140">
        <f t="shared" si="17"/>
        <v>0</v>
      </c>
      <c r="K76" s="141">
        <f t="shared" si="18"/>
        <v>0</v>
      </c>
      <c r="L76" s="14">
        <f t="shared" si="19"/>
        <v>0</v>
      </c>
      <c r="M76" s="20">
        <f t="shared" si="20"/>
        <v>1354320</v>
      </c>
      <c r="N76" s="18">
        <v>1</v>
      </c>
    </row>
    <row r="77" spans="1:15" x14ac:dyDescent="0.25">
      <c r="A77" s="37">
        <v>72</v>
      </c>
      <c r="B77" s="12" t="s">
        <v>40</v>
      </c>
      <c r="C77" s="18">
        <v>615</v>
      </c>
      <c r="D77" s="206">
        <v>23.75</v>
      </c>
      <c r="E77" s="20">
        <f t="shared" si="14"/>
        <v>492000</v>
      </c>
      <c r="F77" s="20">
        <f t="shared" si="15"/>
        <v>1252200</v>
      </c>
      <c r="H77" s="21">
        <v>387</v>
      </c>
      <c r="I77" s="140">
        <f t="shared" si="16"/>
        <v>84.497816593886455</v>
      </c>
      <c r="J77" s="140">
        <f t="shared" si="17"/>
        <v>42.248908296943227</v>
      </c>
      <c r="K77" s="141">
        <f t="shared" si="18"/>
        <v>126.74672489082968</v>
      </c>
      <c r="L77" s="14">
        <f t="shared" si="19"/>
        <v>101397.37991266375</v>
      </c>
      <c r="M77" s="20">
        <f t="shared" si="20"/>
        <v>1353597.3799126637</v>
      </c>
      <c r="O77" s="11" t="s">
        <v>1666</v>
      </c>
    </row>
    <row r="78" spans="1:15" x14ac:dyDescent="0.25">
      <c r="A78" s="37">
        <v>66</v>
      </c>
      <c r="B78" s="12" t="s">
        <v>42</v>
      </c>
      <c r="C78" s="18">
        <v>636</v>
      </c>
      <c r="D78" s="206">
        <v>23.75</v>
      </c>
      <c r="E78" s="20">
        <f t="shared" si="14"/>
        <v>508800</v>
      </c>
      <c r="F78" s="20">
        <f t="shared" si="15"/>
        <v>1283280</v>
      </c>
      <c r="H78" s="21">
        <v>263</v>
      </c>
      <c r="I78" s="140">
        <f t="shared" si="16"/>
        <v>57.4235807860262</v>
      </c>
      <c r="J78" s="140">
        <f t="shared" si="17"/>
        <v>28.7117903930131</v>
      </c>
      <c r="K78" s="141">
        <f t="shared" si="18"/>
        <v>86.135371179039296</v>
      </c>
      <c r="L78" s="14">
        <f t="shared" si="19"/>
        <v>68908.296943231442</v>
      </c>
      <c r="M78" s="20">
        <f t="shared" si="20"/>
        <v>1352188.2969432315</v>
      </c>
    </row>
    <row r="79" spans="1:15" x14ac:dyDescent="0.25">
      <c r="A79" s="37">
        <v>67</v>
      </c>
      <c r="B79" s="12" t="s">
        <v>73</v>
      </c>
      <c r="C79" s="18">
        <v>635</v>
      </c>
      <c r="D79" s="206">
        <v>19.75</v>
      </c>
      <c r="E79" s="20">
        <f t="shared" si="14"/>
        <v>508000</v>
      </c>
      <c r="F79" s="20">
        <f t="shared" si="15"/>
        <v>1224200</v>
      </c>
      <c r="H79" s="21">
        <v>476</v>
      </c>
      <c r="I79" s="140">
        <f t="shared" si="16"/>
        <v>103.93013100436681</v>
      </c>
      <c r="J79" s="140">
        <f t="shared" si="17"/>
        <v>51.965065502183407</v>
      </c>
      <c r="K79" s="141">
        <f t="shared" si="18"/>
        <v>155.89519650655023</v>
      </c>
      <c r="L79" s="14">
        <f t="shared" si="19"/>
        <v>124716.15720524019</v>
      </c>
      <c r="M79" s="20">
        <f t="shared" si="20"/>
        <v>1348916.1572052401</v>
      </c>
    </row>
    <row r="80" spans="1:15" x14ac:dyDescent="0.25">
      <c r="A80" s="37">
        <v>65</v>
      </c>
      <c r="B80" s="12" t="s">
        <v>72</v>
      </c>
      <c r="C80" s="18">
        <v>637</v>
      </c>
      <c r="D80" s="206">
        <v>22.75</v>
      </c>
      <c r="E80" s="20">
        <f t="shared" si="14"/>
        <v>509600</v>
      </c>
      <c r="F80" s="20">
        <f t="shared" si="15"/>
        <v>1270360</v>
      </c>
      <c r="H80" s="21">
        <v>227</v>
      </c>
      <c r="I80" s="140">
        <f t="shared" si="16"/>
        <v>49.563318777292572</v>
      </c>
      <c r="J80" s="140">
        <f t="shared" si="17"/>
        <v>24.781659388646286</v>
      </c>
      <c r="K80" s="141">
        <f t="shared" si="18"/>
        <v>74.344978165938855</v>
      </c>
      <c r="L80" s="14">
        <f t="shared" si="19"/>
        <v>59475.982532751084</v>
      </c>
      <c r="M80" s="20">
        <f t="shared" si="20"/>
        <v>1329835.982532751</v>
      </c>
    </row>
    <row r="81" spans="1:16" x14ac:dyDescent="0.25">
      <c r="A81" s="37">
        <v>51</v>
      </c>
      <c r="B81" s="12" t="s">
        <v>55</v>
      </c>
      <c r="C81" s="18">
        <v>707</v>
      </c>
      <c r="D81" s="206">
        <v>19</v>
      </c>
      <c r="E81" s="20">
        <f t="shared" si="14"/>
        <v>565600</v>
      </c>
      <c r="F81" s="20">
        <f t="shared" si="15"/>
        <v>1319960</v>
      </c>
      <c r="H81" s="21">
        <v>0</v>
      </c>
      <c r="I81" s="140">
        <f t="shared" si="16"/>
        <v>0</v>
      </c>
      <c r="J81" s="140">
        <f t="shared" si="17"/>
        <v>0</v>
      </c>
      <c r="K81" s="141">
        <f t="shared" si="18"/>
        <v>0</v>
      </c>
      <c r="L81" s="14">
        <f t="shared" si="19"/>
        <v>0</v>
      </c>
      <c r="M81" s="20">
        <f t="shared" si="20"/>
        <v>1319960</v>
      </c>
    </row>
    <row r="82" spans="1:16" x14ac:dyDescent="0.25">
      <c r="A82" s="37">
        <v>70</v>
      </c>
      <c r="B82" s="12" t="s">
        <v>104</v>
      </c>
      <c r="C82" s="18">
        <v>629</v>
      </c>
      <c r="D82" s="206">
        <v>23.75</v>
      </c>
      <c r="E82" s="20">
        <f t="shared" si="14"/>
        <v>503200</v>
      </c>
      <c r="F82" s="20">
        <f t="shared" si="15"/>
        <v>1272920</v>
      </c>
      <c r="H82" s="21">
        <v>133</v>
      </c>
      <c r="I82" s="140">
        <f t="shared" si="16"/>
        <v>29.039301310043669</v>
      </c>
      <c r="J82" s="140">
        <f t="shared" si="17"/>
        <v>14.519650655021834</v>
      </c>
      <c r="K82" s="141">
        <f t="shared" si="18"/>
        <v>43.558951965065503</v>
      </c>
      <c r="L82" s="14">
        <f t="shared" si="19"/>
        <v>34847.161572052406</v>
      </c>
      <c r="M82" s="20">
        <f t="shared" si="20"/>
        <v>1307767.1615720524</v>
      </c>
      <c r="N82" s="18">
        <v>1</v>
      </c>
      <c r="O82" s="11" t="s">
        <v>1665</v>
      </c>
    </row>
    <row r="83" spans="1:16" x14ac:dyDescent="0.25">
      <c r="A83" s="37">
        <v>74</v>
      </c>
      <c r="B83" s="12" t="s">
        <v>66</v>
      </c>
      <c r="C83" s="18">
        <v>606</v>
      </c>
      <c r="D83" s="206">
        <v>23.75</v>
      </c>
      <c r="E83" s="20">
        <f t="shared" si="14"/>
        <v>484800</v>
      </c>
      <c r="F83" s="20">
        <f t="shared" si="15"/>
        <v>1238880</v>
      </c>
      <c r="H83" s="21">
        <v>251</v>
      </c>
      <c r="I83" s="140">
        <f t="shared" si="16"/>
        <v>54.803493449781655</v>
      </c>
      <c r="J83" s="140">
        <f t="shared" si="17"/>
        <v>27.401746724890828</v>
      </c>
      <c r="K83" s="141">
        <f t="shared" si="18"/>
        <v>82.205240174672483</v>
      </c>
      <c r="L83" s="14">
        <f t="shared" si="19"/>
        <v>65764.192139737992</v>
      </c>
      <c r="M83" s="20">
        <f t="shared" si="20"/>
        <v>1304644.192139738</v>
      </c>
    </row>
    <row r="84" spans="1:16" x14ac:dyDescent="0.25">
      <c r="A84" s="37">
        <v>69</v>
      </c>
      <c r="B84" s="12" t="s">
        <v>22</v>
      </c>
      <c r="C84" s="18">
        <v>632</v>
      </c>
      <c r="D84" s="206">
        <v>22.75</v>
      </c>
      <c r="E84" s="20">
        <f t="shared" si="14"/>
        <v>505600</v>
      </c>
      <c r="F84" s="20">
        <f t="shared" si="15"/>
        <v>1262960</v>
      </c>
      <c r="H84" s="21">
        <v>113</v>
      </c>
      <c r="I84" s="140">
        <f t="shared" si="16"/>
        <v>24.672489082969431</v>
      </c>
      <c r="J84" s="140">
        <f t="shared" si="17"/>
        <v>12.336244541484715</v>
      </c>
      <c r="K84" s="141">
        <f t="shared" si="18"/>
        <v>37.008733624454145</v>
      </c>
      <c r="L84" s="14">
        <f t="shared" si="19"/>
        <v>29606.986899563315</v>
      </c>
      <c r="M84" s="20">
        <f t="shared" si="20"/>
        <v>1292566.9868995633</v>
      </c>
    </row>
    <row r="85" spans="1:16" x14ac:dyDescent="0.25">
      <c r="A85" s="37">
        <v>71</v>
      </c>
      <c r="B85" s="12" t="s">
        <v>59</v>
      </c>
      <c r="C85" s="18">
        <v>621</v>
      </c>
      <c r="D85" s="206">
        <v>21</v>
      </c>
      <c r="E85" s="20">
        <f t="shared" si="14"/>
        <v>496800</v>
      </c>
      <c r="F85" s="20">
        <f t="shared" si="15"/>
        <v>1221480</v>
      </c>
      <c r="H85" s="21">
        <v>246</v>
      </c>
      <c r="I85" s="140">
        <f t="shared" si="16"/>
        <v>53.711790393013096</v>
      </c>
      <c r="J85" s="140">
        <f t="shared" si="17"/>
        <v>26.855895196506548</v>
      </c>
      <c r="K85" s="141">
        <f t="shared" si="18"/>
        <v>80.567685589519641</v>
      </c>
      <c r="L85" s="14">
        <f t="shared" si="19"/>
        <v>64454.148471615714</v>
      </c>
      <c r="M85" s="20">
        <f t="shared" si="20"/>
        <v>1285934.1484716157</v>
      </c>
    </row>
    <row r="86" spans="1:16" x14ac:dyDescent="0.25">
      <c r="A86" s="37">
        <v>73</v>
      </c>
      <c r="B86" s="12" t="s">
        <v>43</v>
      </c>
      <c r="C86" s="18">
        <v>607</v>
      </c>
      <c r="D86" s="206">
        <v>23.75</v>
      </c>
      <c r="E86" s="20">
        <f t="shared" si="14"/>
        <v>485600</v>
      </c>
      <c r="F86" s="20">
        <f t="shared" si="15"/>
        <v>1240360</v>
      </c>
      <c r="H86" s="21">
        <v>129</v>
      </c>
      <c r="I86" s="140">
        <f t="shared" si="16"/>
        <v>28.165938864628821</v>
      </c>
      <c r="J86" s="140">
        <f t="shared" si="17"/>
        <v>14.08296943231441</v>
      </c>
      <c r="K86" s="141">
        <f t="shared" si="18"/>
        <v>42.248908296943227</v>
      </c>
      <c r="L86" s="14">
        <f t="shared" si="19"/>
        <v>33799.126637554582</v>
      </c>
      <c r="M86" s="20">
        <f t="shared" si="20"/>
        <v>1274159.1266375545</v>
      </c>
      <c r="P86" s="22"/>
    </row>
    <row r="87" spans="1:16" x14ac:dyDescent="0.25">
      <c r="A87" s="37">
        <v>92</v>
      </c>
      <c r="B87" s="182" t="s">
        <v>140</v>
      </c>
      <c r="C87" s="18">
        <v>519</v>
      </c>
      <c r="D87" s="206">
        <v>23.75</v>
      </c>
      <c r="E87" s="20">
        <f t="shared" si="14"/>
        <v>415200</v>
      </c>
      <c r="F87" s="20">
        <f t="shared" si="15"/>
        <v>1110120</v>
      </c>
      <c r="H87" s="21">
        <v>613</v>
      </c>
      <c r="I87" s="140">
        <f t="shared" si="16"/>
        <v>133.84279475982532</v>
      </c>
      <c r="J87" s="140">
        <f t="shared" si="17"/>
        <v>66.921397379912662</v>
      </c>
      <c r="K87" s="141">
        <f t="shared" si="18"/>
        <v>200.76419213973799</v>
      </c>
      <c r="L87" s="14">
        <f t="shared" si="19"/>
        <v>160611.35371179038</v>
      </c>
      <c r="M87" s="20">
        <f t="shared" si="20"/>
        <v>1270731.3537117904</v>
      </c>
      <c r="N87" s="18">
        <v>9</v>
      </c>
      <c r="O87" s="11" t="s">
        <v>1675</v>
      </c>
    </row>
    <row r="88" spans="1:16" x14ac:dyDescent="0.25">
      <c r="A88" s="37">
        <v>97</v>
      </c>
      <c r="B88" s="12" t="s">
        <v>70</v>
      </c>
      <c r="C88" s="18">
        <v>499</v>
      </c>
      <c r="D88" s="206">
        <v>23.75</v>
      </c>
      <c r="E88" s="20">
        <f t="shared" si="14"/>
        <v>399200</v>
      </c>
      <c r="F88" s="20">
        <f t="shared" si="15"/>
        <v>1080520</v>
      </c>
      <c r="H88" s="21">
        <v>570</v>
      </c>
      <c r="I88" s="140">
        <f t="shared" si="16"/>
        <v>124.45414847161572</v>
      </c>
      <c r="J88" s="140">
        <f t="shared" si="17"/>
        <v>62.227074235807862</v>
      </c>
      <c r="K88" s="141">
        <f t="shared" si="18"/>
        <v>186.68122270742359</v>
      </c>
      <c r="L88" s="14">
        <f t="shared" si="19"/>
        <v>149344.97816593887</v>
      </c>
      <c r="M88" s="20">
        <f t="shared" si="20"/>
        <v>1229864.978165939</v>
      </c>
      <c r="N88" s="18">
        <v>9</v>
      </c>
      <c r="O88" s="11" t="s">
        <v>1667</v>
      </c>
    </row>
    <row r="89" spans="1:16" x14ac:dyDescent="0.25">
      <c r="A89" s="37">
        <v>84</v>
      </c>
      <c r="B89" s="12" t="s">
        <v>37</v>
      </c>
      <c r="C89" s="18">
        <v>554</v>
      </c>
      <c r="D89" s="206">
        <v>23.75</v>
      </c>
      <c r="E89" s="20">
        <f t="shared" si="14"/>
        <v>443200</v>
      </c>
      <c r="F89" s="20">
        <f t="shared" si="15"/>
        <v>1161920</v>
      </c>
      <c r="H89" s="21">
        <v>210</v>
      </c>
      <c r="I89" s="140">
        <f t="shared" si="16"/>
        <v>45.851528384279476</v>
      </c>
      <c r="J89" s="140">
        <f t="shared" si="17"/>
        <v>22.925764192139738</v>
      </c>
      <c r="K89" s="141">
        <f t="shared" si="18"/>
        <v>68.777292576419214</v>
      </c>
      <c r="L89" s="14">
        <f t="shared" si="19"/>
        <v>55021.834061135371</v>
      </c>
      <c r="M89" s="20">
        <f t="shared" si="20"/>
        <v>1216941.8340611353</v>
      </c>
    </row>
    <row r="90" spans="1:16" x14ac:dyDescent="0.25">
      <c r="A90" s="37">
        <v>87</v>
      </c>
      <c r="B90" s="12" t="s">
        <v>246</v>
      </c>
      <c r="C90" s="18">
        <v>545</v>
      </c>
      <c r="D90" s="206">
        <v>22.75</v>
      </c>
      <c r="E90" s="20">
        <f t="shared" si="14"/>
        <v>436000</v>
      </c>
      <c r="F90" s="20">
        <f t="shared" si="15"/>
        <v>1134200</v>
      </c>
      <c r="H90" s="21">
        <v>303</v>
      </c>
      <c r="I90" s="140">
        <f t="shared" si="16"/>
        <v>66.157205240174676</v>
      </c>
      <c r="J90" s="140">
        <f t="shared" si="17"/>
        <v>33.078602620087338</v>
      </c>
      <c r="K90" s="141">
        <f t="shared" si="18"/>
        <v>99.235807860262014</v>
      </c>
      <c r="L90" s="14">
        <f t="shared" si="19"/>
        <v>79388.646288209609</v>
      </c>
      <c r="M90" s="20">
        <f t="shared" si="20"/>
        <v>1213588.6462882096</v>
      </c>
      <c r="N90" s="18">
        <v>1</v>
      </c>
    </row>
    <row r="91" spans="1:16" x14ac:dyDescent="0.25">
      <c r="A91" s="37">
        <v>101</v>
      </c>
      <c r="B91" s="12" t="s">
        <v>32</v>
      </c>
      <c r="C91" s="18">
        <v>462</v>
      </c>
      <c r="D91" s="206">
        <v>21</v>
      </c>
      <c r="E91" s="20">
        <f t="shared" si="14"/>
        <v>369600</v>
      </c>
      <c r="F91" s="20">
        <f t="shared" si="15"/>
        <v>986160</v>
      </c>
      <c r="H91" s="21">
        <v>816</v>
      </c>
      <c r="I91" s="140">
        <f t="shared" si="16"/>
        <v>178.16593886462883</v>
      </c>
      <c r="J91" s="140">
        <f t="shared" si="17"/>
        <v>89.082969432314414</v>
      </c>
      <c r="K91" s="141">
        <f t="shared" si="18"/>
        <v>267.24890829694323</v>
      </c>
      <c r="L91" s="14">
        <f t="shared" si="19"/>
        <v>213799.12663755458</v>
      </c>
      <c r="M91" s="20">
        <f t="shared" si="20"/>
        <v>1199959.1266375545</v>
      </c>
      <c r="N91" s="18">
        <v>1</v>
      </c>
    </row>
    <row r="92" spans="1:16" x14ac:dyDescent="0.25">
      <c r="A92" s="37">
        <v>79</v>
      </c>
      <c r="B92" s="12" t="s">
        <v>247</v>
      </c>
      <c r="C92" s="18">
        <v>573</v>
      </c>
      <c r="D92" s="206">
        <v>23.75</v>
      </c>
      <c r="E92" s="20">
        <f t="shared" si="14"/>
        <v>458400</v>
      </c>
      <c r="F92" s="20">
        <f t="shared" si="15"/>
        <v>1190040</v>
      </c>
      <c r="H92" s="21">
        <v>0</v>
      </c>
      <c r="I92" s="140">
        <f t="shared" si="16"/>
        <v>0</v>
      </c>
      <c r="J92" s="140">
        <f t="shared" si="17"/>
        <v>0</v>
      </c>
      <c r="K92" s="141">
        <f t="shared" si="18"/>
        <v>0</v>
      </c>
      <c r="L92" s="14">
        <f t="shared" si="19"/>
        <v>0</v>
      </c>
      <c r="M92" s="20">
        <f t="shared" si="20"/>
        <v>1190040</v>
      </c>
    </row>
    <row r="93" spans="1:16" x14ac:dyDescent="0.25">
      <c r="A93" s="37">
        <v>80</v>
      </c>
      <c r="B93" s="12" t="s">
        <v>48</v>
      </c>
      <c r="C93" s="18">
        <v>571</v>
      </c>
      <c r="D93" s="206">
        <v>23.75</v>
      </c>
      <c r="E93" s="20">
        <f t="shared" si="14"/>
        <v>456800</v>
      </c>
      <c r="F93" s="20">
        <f t="shared" si="15"/>
        <v>1187080</v>
      </c>
      <c r="H93" s="21">
        <v>0</v>
      </c>
      <c r="I93" s="140">
        <f t="shared" si="16"/>
        <v>0</v>
      </c>
      <c r="J93" s="140">
        <f t="shared" si="17"/>
        <v>0</v>
      </c>
      <c r="K93" s="141">
        <f t="shared" si="18"/>
        <v>0</v>
      </c>
      <c r="L93" s="14">
        <f t="shared" si="19"/>
        <v>0</v>
      </c>
      <c r="M93" s="20">
        <f t="shared" si="20"/>
        <v>1187080</v>
      </c>
    </row>
    <row r="94" spans="1:16" x14ac:dyDescent="0.25">
      <c r="A94" s="37">
        <v>81</v>
      </c>
      <c r="B94" s="12" t="s">
        <v>33</v>
      </c>
      <c r="C94" s="18">
        <v>571</v>
      </c>
      <c r="D94" s="206">
        <v>22.75</v>
      </c>
      <c r="E94" s="20">
        <f t="shared" si="14"/>
        <v>456800</v>
      </c>
      <c r="F94" s="20">
        <f t="shared" si="15"/>
        <v>1172680</v>
      </c>
      <c r="H94" s="21">
        <v>0</v>
      </c>
      <c r="I94" s="140">
        <f t="shared" si="16"/>
        <v>0</v>
      </c>
      <c r="J94" s="140">
        <f t="shared" si="17"/>
        <v>0</v>
      </c>
      <c r="K94" s="141">
        <f t="shared" si="18"/>
        <v>0</v>
      </c>
      <c r="L94" s="14">
        <f t="shared" si="19"/>
        <v>0</v>
      </c>
      <c r="M94" s="20">
        <f t="shared" si="20"/>
        <v>1172680</v>
      </c>
    </row>
    <row r="95" spans="1:16" x14ac:dyDescent="0.25">
      <c r="A95" s="37">
        <v>75</v>
      </c>
      <c r="B95" s="12" t="s">
        <v>28</v>
      </c>
      <c r="C95" s="18">
        <v>598</v>
      </c>
      <c r="D95" s="206">
        <v>17</v>
      </c>
      <c r="E95" s="20">
        <f t="shared" si="14"/>
        <v>478400</v>
      </c>
      <c r="F95" s="20">
        <f t="shared" si="15"/>
        <v>1129840</v>
      </c>
      <c r="H95" s="21">
        <v>130</v>
      </c>
      <c r="I95" s="140">
        <f t="shared" si="16"/>
        <v>28.384279475982531</v>
      </c>
      <c r="J95" s="140">
        <f t="shared" si="17"/>
        <v>14.192139737991265</v>
      </c>
      <c r="K95" s="141">
        <f t="shared" si="18"/>
        <v>42.576419213973793</v>
      </c>
      <c r="L95" s="14">
        <f t="shared" si="19"/>
        <v>34061.135371179036</v>
      </c>
      <c r="M95" s="20">
        <f t="shared" si="20"/>
        <v>1163901.1353711791</v>
      </c>
    </row>
    <row r="96" spans="1:16" x14ac:dyDescent="0.25">
      <c r="A96" s="37">
        <v>85</v>
      </c>
      <c r="B96" s="12" t="s">
        <v>107</v>
      </c>
      <c r="C96" s="18">
        <v>554</v>
      </c>
      <c r="D96" s="206">
        <v>23.75</v>
      </c>
      <c r="E96" s="20">
        <f t="shared" si="14"/>
        <v>443200</v>
      </c>
      <c r="F96" s="20">
        <f t="shared" si="15"/>
        <v>1161920</v>
      </c>
      <c r="H96" s="21">
        <v>0</v>
      </c>
      <c r="I96" s="140">
        <f t="shared" si="16"/>
        <v>0</v>
      </c>
      <c r="J96" s="140">
        <f t="shared" si="17"/>
        <v>0</v>
      </c>
      <c r="K96" s="141">
        <f t="shared" si="18"/>
        <v>0</v>
      </c>
      <c r="L96" s="14">
        <f t="shared" si="19"/>
        <v>0</v>
      </c>
      <c r="M96" s="20">
        <f t="shared" si="20"/>
        <v>1161920</v>
      </c>
    </row>
    <row r="97" spans="1:15" x14ac:dyDescent="0.25">
      <c r="A97" s="37">
        <v>83</v>
      </c>
      <c r="B97" s="12" t="s">
        <v>38</v>
      </c>
      <c r="C97" s="18">
        <v>564</v>
      </c>
      <c r="D97" s="206">
        <v>22</v>
      </c>
      <c r="E97" s="20">
        <f t="shared" si="14"/>
        <v>451200</v>
      </c>
      <c r="F97" s="20">
        <f t="shared" si="15"/>
        <v>1151520</v>
      </c>
      <c r="H97" s="21">
        <v>0</v>
      </c>
      <c r="I97" s="140">
        <f t="shared" si="16"/>
        <v>0</v>
      </c>
      <c r="J97" s="140">
        <f t="shared" si="17"/>
        <v>0</v>
      </c>
      <c r="K97" s="141">
        <f t="shared" si="18"/>
        <v>0</v>
      </c>
      <c r="L97" s="14">
        <f t="shared" si="19"/>
        <v>0</v>
      </c>
      <c r="M97" s="20">
        <f t="shared" si="20"/>
        <v>1151520</v>
      </c>
    </row>
    <row r="98" spans="1:15" x14ac:dyDescent="0.25">
      <c r="A98" s="37">
        <v>93</v>
      </c>
      <c r="B98" s="12" t="s">
        <v>233</v>
      </c>
      <c r="C98" s="18">
        <v>517</v>
      </c>
      <c r="D98" s="206">
        <v>23.75</v>
      </c>
      <c r="E98" s="20">
        <f t="shared" si="14"/>
        <v>413600</v>
      </c>
      <c r="F98" s="20">
        <f t="shared" si="15"/>
        <v>1107160</v>
      </c>
      <c r="H98" s="21">
        <v>161</v>
      </c>
      <c r="I98" s="140">
        <f t="shared" si="16"/>
        <v>35.1528384279476</v>
      </c>
      <c r="J98" s="140">
        <f t="shared" si="17"/>
        <v>17.5764192139738</v>
      </c>
      <c r="K98" s="141">
        <f t="shared" si="18"/>
        <v>52.7292576419214</v>
      </c>
      <c r="L98" s="14">
        <f t="shared" si="19"/>
        <v>42183.406113537123</v>
      </c>
      <c r="M98" s="20">
        <f t="shared" si="20"/>
        <v>1149343.406113537</v>
      </c>
      <c r="N98" s="18">
        <v>1</v>
      </c>
    </row>
    <row r="99" spans="1:15" x14ac:dyDescent="0.25">
      <c r="A99" s="37">
        <v>82</v>
      </c>
      <c r="B99" s="12" t="s">
        <v>45</v>
      </c>
      <c r="C99" s="18">
        <v>567</v>
      </c>
      <c r="D99" s="206">
        <v>20.75</v>
      </c>
      <c r="E99" s="20">
        <f t="shared" ref="E99:E107" si="21">SUM(C99)*800</f>
        <v>453600</v>
      </c>
      <c r="F99" s="20">
        <f t="shared" ref="F99:F107" si="22">SUM((C99/10)*14800)+(D99*14400)</f>
        <v>1137960</v>
      </c>
      <c r="H99" s="21">
        <v>0</v>
      </c>
      <c r="I99" s="140">
        <f t="shared" ref="I99:I107" si="23">SUM(H99)/4.58</f>
        <v>0</v>
      </c>
      <c r="J99" s="140">
        <f t="shared" ref="J99:J107" si="24">SUM(I99)/2</f>
        <v>0</v>
      </c>
      <c r="K99" s="141">
        <f t="shared" ref="K99:K107" si="25">SUM(I99:J99)</f>
        <v>0</v>
      </c>
      <c r="L99" s="14">
        <f t="shared" ref="L99:L107" si="26">SUM(K99)*800</f>
        <v>0</v>
      </c>
      <c r="M99" s="20">
        <f t="shared" ref="M99:M107" si="27">SUM(F99,L99)</f>
        <v>1137960</v>
      </c>
      <c r="O99" s="11" t="s">
        <v>1714</v>
      </c>
    </row>
    <row r="100" spans="1:15" x14ac:dyDescent="0.25">
      <c r="A100" s="37">
        <v>98</v>
      </c>
      <c r="B100" s="12" t="s">
        <v>257</v>
      </c>
      <c r="C100" s="18">
        <v>479</v>
      </c>
      <c r="D100" s="206">
        <v>17.75</v>
      </c>
      <c r="E100" s="20">
        <f t="shared" si="21"/>
        <v>383200</v>
      </c>
      <c r="F100" s="20">
        <f t="shared" si="22"/>
        <v>964520</v>
      </c>
      <c r="H100" s="21">
        <v>641</v>
      </c>
      <c r="I100" s="140">
        <f t="shared" si="23"/>
        <v>139.95633187772927</v>
      </c>
      <c r="J100" s="140">
        <f t="shared" si="24"/>
        <v>69.978165938864635</v>
      </c>
      <c r="K100" s="141">
        <f t="shared" si="25"/>
        <v>209.9344978165939</v>
      </c>
      <c r="L100" s="14">
        <f t="shared" si="26"/>
        <v>167947.59825327512</v>
      </c>
      <c r="M100" s="20">
        <f t="shared" si="27"/>
        <v>1132467.598253275</v>
      </c>
    </row>
    <row r="101" spans="1:15" x14ac:dyDescent="0.25">
      <c r="A101" s="37">
        <v>100</v>
      </c>
      <c r="B101" s="12" t="s">
        <v>4</v>
      </c>
      <c r="C101" s="18">
        <v>472</v>
      </c>
      <c r="D101" s="206">
        <v>23.75</v>
      </c>
      <c r="E101" s="20">
        <f t="shared" si="21"/>
        <v>377600</v>
      </c>
      <c r="F101" s="20">
        <f t="shared" si="22"/>
        <v>1040560</v>
      </c>
      <c r="H101" s="21">
        <v>228</v>
      </c>
      <c r="I101" s="140">
        <f t="shared" si="23"/>
        <v>49.78165938864629</v>
      </c>
      <c r="J101" s="140">
        <f t="shared" si="24"/>
        <v>24.890829694323145</v>
      </c>
      <c r="K101" s="141">
        <f t="shared" si="25"/>
        <v>74.672489082969435</v>
      </c>
      <c r="L101" s="14">
        <f t="shared" si="26"/>
        <v>59737.991266375546</v>
      </c>
      <c r="M101" s="20">
        <f t="shared" si="27"/>
        <v>1100297.9912663756</v>
      </c>
      <c r="N101" s="18">
        <v>1</v>
      </c>
    </row>
    <row r="102" spans="1:15" x14ac:dyDescent="0.25">
      <c r="A102" s="37">
        <v>95</v>
      </c>
      <c r="B102" s="12" t="s">
        <v>23</v>
      </c>
      <c r="C102" s="18">
        <v>512</v>
      </c>
      <c r="D102" s="206">
        <v>23.75</v>
      </c>
      <c r="E102" s="20">
        <f t="shared" si="21"/>
        <v>409600</v>
      </c>
      <c r="F102" s="20">
        <f t="shared" si="22"/>
        <v>1099760</v>
      </c>
      <c r="H102" s="21">
        <v>0</v>
      </c>
      <c r="I102" s="140">
        <f t="shared" si="23"/>
        <v>0</v>
      </c>
      <c r="J102" s="140">
        <f t="shared" si="24"/>
        <v>0</v>
      </c>
      <c r="K102" s="141">
        <f t="shared" si="25"/>
        <v>0</v>
      </c>
      <c r="L102" s="14">
        <f t="shared" si="26"/>
        <v>0</v>
      </c>
      <c r="M102" s="20">
        <f t="shared" si="27"/>
        <v>1099760</v>
      </c>
    </row>
    <row r="103" spans="1:15" x14ac:dyDescent="0.25">
      <c r="A103" s="37">
        <v>94</v>
      </c>
      <c r="B103" s="12" t="s">
        <v>34</v>
      </c>
      <c r="C103" s="18">
        <v>516</v>
      </c>
      <c r="D103" s="206">
        <v>22.75</v>
      </c>
      <c r="E103" s="20">
        <f t="shared" si="21"/>
        <v>412800</v>
      </c>
      <c r="F103" s="20">
        <f t="shared" si="22"/>
        <v>1091280</v>
      </c>
      <c r="H103" s="21">
        <v>0</v>
      </c>
      <c r="I103" s="140">
        <f t="shared" si="23"/>
        <v>0</v>
      </c>
      <c r="J103" s="140">
        <f t="shared" si="24"/>
        <v>0</v>
      </c>
      <c r="K103" s="141">
        <f t="shared" si="25"/>
        <v>0</v>
      </c>
      <c r="L103" s="14">
        <f t="shared" si="26"/>
        <v>0</v>
      </c>
      <c r="M103" s="20">
        <f t="shared" si="27"/>
        <v>1091280</v>
      </c>
    </row>
    <row r="104" spans="1:15" s="170" customFormat="1" x14ac:dyDescent="0.25">
      <c r="A104" s="37">
        <v>96</v>
      </c>
      <c r="B104" s="12" t="s">
        <v>21</v>
      </c>
      <c r="C104" s="18">
        <v>505</v>
      </c>
      <c r="D104" s="206">
        <v>23.75</v>
      </c>
      <c r="E104" s="20">
        <f t="shared" si="21"/>
        <v>404000</v>
      </c>
      <c r="F104" s="20">
        <f t="shared" si="22"/>
        <v>1089400</v>
      </c>
      <c r="G104" s="14"/>
      <c r="H104" s="21">
        <v>0</v>
      </c>
      <c r="I104" s="140">
        <f t="shared" si="23"/>
        <v>0</v>
      </c>
      <c r="J104" s="140">
        <f t="shared" si="24"/>
        <v>0</v>
      </c>
      <c r="K104" s="141">
        <f t="shared" si="25"/>
        <v>0</v>
      </c>
      <c r="L104" s="14">
        <f t="shared" si="26"/>
        <v>0</v>
      </c>
      <c r="M104" s="20">
        <f t="shared" si="27"/>
        <v>1089400</v>
      </c>
      <c r="N104" s="164"/>
    </row>
    <row r="105" spans="1:15" s="170" customFormat="1" x14ac:dyDescent="0.25">
      <c r="A105" s="37">
        <v>91</v>
      </c>
      <c r="B105" s="12" t="s">
        <v>19</v>
      </c>
      <c r="C105" s="18">
        <v>529</v>
      </c>
      <c r="D105" s="206">
        <v>12</v>
      </c>
      <c r="E105" s="20">
        <f t="shared" si="21"/>
        <v>423200</v>
      </c>
      <c r="F105" s="20">
        <f t="shared" si="22"/>
        <v>955720</v>
      </c>
      <c r="G105" s="14"/>
      <c r="H105" s="21">
        <v>506</v>
      </c>
      <c r="I105" s="140">
        <f t="shared" si="23"/>
        <v>110.48034934497817</v>
      </c>
      <c r="J105" s="140">
        <f t="shared" si="24"/>
        <v>55.240174672489083</v>
      </c>
      <c r="K105" s="141">
        <f t="shared" si="25"/>
        <v>165.72052401746726</v>
      </c>
      <c r="L105" s="14">
        <f t="shared" si="26"/>
        <v>132576.4192139738</v>
      </c>
      <c r="M105" s="20">
        <f t="shared" si="27"/>
        <v>1088296.4192139739</v>
      </c>
      <c r="N105" s="164"/>
    </row>
    <row r="106" spans="1:15" s="170" customFormat="1" x14ac:dyDescent="0.25">
      <c r="A106" s="37">
        <v>90</v>
      </c>
      <c r="B106" s="12" t="s">
        <v>95</v>
      </c>
      <c r="C106" s="18">
        <v>532</v>
      </c>
      <c r="D106" s="206">
        <v>14</v>
      </c>
      <c r="E106" s="20">
        <f t="shared" si="21"/>
        <v>425600</v>
      </c>
      <c r="F106" s="20">
        <f t="shared" si="22"/>
        <v>988960</v>
      </c>
      <c r="G106" s="14"/>
      <c r="H106" s="21">
        <v>130</v>
      </c>
      <c r="I106" s="140">
        <f t="shared" si="23"/>
        <v>28.384279475982531</v>
      </c>
      <c r="J106" s="140">
        <f t="shared" si="24"/>
        <v>14.192139737991265</v>
      </c>
      <c r="K106" s="141">
        <f t="shared" si="25"/>
        <v>42.576419213973793</v>
      </c>
      <c r="L106" s="14">
        <f t="shared" si="26"/>
        <v>34061.135371179036</v>
      </c>
      <c r="M106" s="20">
        <f t="shared" si="27"/>
        <v>1023021.1353711791</v>
      </c>
      <c r="N106" s="164"/>
      <c r="O106" s="11"/>
    </row>
    <row r="107" spans="1:15" x14ac:dyDescent="0.25">
      <c r="A107" s="37">
        <v>103</v>
      </c>
      <c r="B107" s="12" t="s">
        <v>54</v>
      </c>
      <c r="C107" s="18">
        <v>423</v>
      </c>
      <c r="D107" s="206">
        <v>14</v>
      </c>
      <c r="E107" s="20">
        <f t="shared" si="21"/>
        <v>338400</v>
      </c>
      <c r="F107" s="20">
        <f t="shared" si="22"/>
        <v>827640</v>
      </c>
      <c r="H107" s="21">
        <v>276</v>
      </c>
      <c r="I107" s="140">
        <f t="shared" si="23"/>
        <v>60.262008733624455</v>
      </c>
      <c r="J107" s="140">
        <f t="shared" si="24"/>
        <v>30.131004366812228</v>
      </c>
      <c r="K107" s="141">
        <f t="shared" si="25"/>
        <v>90.39301310043669</v>
      </c>
      <c r="L107" s="14">
        <f t="shared" si="26"/>
        <v>72314.410480349354</v>
      </c>
      <c r="M107" s="20">
        <f t="shared" si="27"/>
        <v>899954.41048034932</v>
      </c>
      <c r="O107" s="11" t="s">
        <v>1661</v>
      </c>
    </row>
    <row r="108" spans="1:15" s="233" customFormat="1" ht="29.25" customHeight="1" x14ac:dyDescent="0.2">
      <c r="A108" s="228"/>
      <c r="B108" s="229" t="s">
        <v>942</v>
      </c>
      <c r="C108" s="230">
        <f t="shared" ref="C108:F108" si="28">SUM(C3:C107)</f>
        <v>84529</v>
      </c>
      <c r="D108" s="250">
        <f t="shared" si="28"/>
        <v>2358</v>
      </c>
      <c r="E108" s="231">
        <f t="shared" si="28"/>
        <v>67623200</v>
      </c>
      <c r="F108" s="234">
        <f t="shared" si="28"/>
        <v>159058120</v>
      </c>
      <c r="G108" s="232"/>
      <c r="H108" s="232">
        <f>SUM(H3:H107)</f>
        <v>177853</v>
      </c>
      <c r="I108" s="232">
        <f t="shared" ref="I108:M108" si="29">SUM(I3:I107)</f>
        <v>38832.532751091712</v>
      </c>
      <c r="J108" s="232">
        <f t="shared" si="29"/>
        <v>19416.266375545856</v>
      </c>
      <c r="K108" s="232">
        <f t="shared" si="29"/>
        <v>58248.799126637554</v>
      </c>
      <c r="L108" s="232">
        <f t="shared" si="29"/>
        <v>46599039.301310033</v>
      </c>
      <c r="M108" s="234">
        <f t="shared" si="29"/>
        <v>205657159.30131006</v>
      </c>
      <c r="N108" s="264" t="s">
        <v>1715</v>
      </c>
      <c r="O108" s="233" t="s">
        <v>1693</v>
      </c>
    </row>
    <row r="109" spans="1:15" x14ac:dyDescent="0.25">
      <c r="B109" s="182" t="s">
        <v>922</v>
      </c>
      <c r="C109" s="36">
        <v>612301</v>
      </c>
      <c r="H109" s="178" t="s">
        <v>906</v>
      </c>
      <c r="I109" s="179" t="s">
        <v>907</v>
      </c>
      <c r="J109" s="179" t="s">
        <v>908</v>
      </c>
      <c r="K109" s="179" t="s">
        <v>939</v>
      </c>
      <c r="L109" s="178" t="s">
        <v>943</v>
      </c>
      <c r="M109" s="240" t="s">
        <v>944</v>
      </c>
      <c r="O109" s="242"/>
    </row>
    <row r="110" spans="1:15" x14ac:dyDescent="0.25">
      <c r="B110" s="182" t="s">
        <v>909</v>
      </c>
      <c r="C110" s="183">
        <f>SUM(C108)/C109</f>
        <v>0.13805138322491717</v>
      </c>
      <c r="D110" s="246">
        <f>AVERAGE(D3:D107)</f>
        <v>22.457142857142856</v>
      </c>
      <c r="E110" s="20" t="s">
        <v>236</v>
      </c>
      <c r="H110" s="183">
        <f>SUM(H108)/C109</f>
        <v>0.29046661690900388</v>
      </c>
      <c r="I110" s="184">
        <f>SUM(I108)/D110</f>
        <v>1729.1840283565014</v>
      </c>
      <c r="J110" s="184">
        <f>SUM(J108)/D110</f>
        <v>864.59201417825068</v>
      </c>
      <c r="K110" s="184">
        <f>SUM(K108)/D110</f>
        <v>2593.7760425347515</v>
      </c>
      <c r="L110" s="178"/>
      <c r="M110" s="241" t="s">
        <v>945</v>
      </c>
      <c r="O110" s="242"/>
    </row>
    <row r="111" spans="1:15" x14ac:dyDescent="0.25">
      <c r="B111" s="182"/>
      <c r="C111" s="183"/>
      <c r="D111" s="190"/>
      <c r="H111" s="183"/>
      <c r="I111" s="184" t="s">
        <v>913</v>
      </c>
      <c r="J111" s="184" t="s">
        <v>913</v>
      </c>
      <c r="K111" s="179" t="s">
        <v>913</v>
      </c>
      <c r="L111" s="178"/>
      <c r="M111" s="177"/>
    </row>
    <row r="112" spans="1:15" x14ac:dyDescent="0.25">
      <c r="G112" s="273" t="s">
        <v>940</v>
      </c>
      <c r="H112" s="274"/>
      <c r="I112" s="235">
        <v>5383</v>
      </c>
      <c r="J112" s="236">
        <v>2226</v>
      </c>
      <c r="K112" s="237">
        <v>8033</v>
      </c>
      <c r="L112" s="178"/>
      <c r="M112" s="177"/>
    </row>
    <row r="113" spans="2:13" x14ac:dyDescent="0.25">
      <c r="B113" s="208" t="s">
        <v>938</v>
      </c>
      <c r="C113" s="209">
        <v>84529</v>
      </c>
      <c r="D113" s="210">
        <f>SUM(C113)/C109</f>
        <v>0.13805138322491717</v>
      </c>
      <c r="G113" s="275" t="s">
        <v>947</v>
      </c>
      <c r="H113" s="276"/>
      <c r="I113" s="238">
        <f>SUM(I110)/I112</f>
        <v>0.32123054585853639</v>
      </c>
      <c r="J113" s="238">
        <f t="shared" ref="J113:K113" si="30">SUM(J110)/J112</f>
        <v>0.38840611598304164</v>
      </c>
      <c r="K113" s="239">
        <f t="shared" si="30"/>
        <v>0.32289008372149275</v>
      </c>
      <c r="L113" s="178"/>
      <c r="M113" s="177"/>
    </row>
    <row r="114" spans="2:13" x14ac:dyDescent="0.25">
      <c r="B114" s="211" t="s">
        <v>924</v>
      </c>
      <c r="C114" s="212">
        <v>192567</v>
      </c>
      <c r="D114" s="213">
        <f>SUM(C114)/C109</f>
        <v>0.31449728156576584</v>
      </c>
      <c r="H114" s="181"/>
      <c r="I114" s="21"/>
      <c r="J114" s="179"/>
      <c r="K114" s="179"/>
      <c r="L114" s="178"/>
      <c r="M114" s="177"/>
    </row>
    <row r="115" spans="2:13" x14ac:dyDescent="0.25">
      <c r="B115" s="211" t="s">
        <v>928</v>
      </c>
      <c r="C115" s="212">
        <v>177853</v>
      </c>
      <c r="D115" s="213">
        <f>SUM(C115)/C109</f>
        <v>0.29046661690900388</v>
      </c>
      <c r="E115" s="185"/>
    </row>
    <row r="116" spans="2:13" x14ac:dyDescent="0.25">
      <c r="B116" s="214" t="s">
        <v>917</v>
      </c>
      <c r="C116" s="215">
        <f>SUM(C113:C115)</f>
        <v>454949</v>
      </c>
      <c r="D116" s="216">
        <f>SUM(C116)/C109</f>
        <v>0.74301528169968689</v>
      </c>
      <c r="K116" s="140"/>
    </row>
    <row r="117" spans="2:13" x14ac:dyDescent="0.25">
      <c r="B117" s="211" t="s">
        <v>923</v>
      </c>
      <c r="C117" s="217">
        <f>SUM(C109)-C116</f>
        <v>157352</v>
      </c>
      <c r="D117" s="213">
        <f>SUM(C117)/C109</f>
        <v>0.25698471830031311</v>
      </c>
      <c r="L117" s="254"/>
    </row>
    <row r="118" spans="2:13" x14ac:dyDescent="0.25">
      <c r="B118" s="218" t="s">
        <v>927</v>
      </c>
      <c r="C118" s="219">
        <f>SUM(C116:C117)</f>
        <v>612301</v>
      </c>
      <c r="D118" s="220">
        <f>SUM(D116:D117)</f>
        <v>1</v>
      </c>
      <c r="G118" s="11"/>
      <c r="H118" s="190"/>
      <c r="I118" s="21"/>
      <c r="J118" s="186"/>
    </row>
    <row r="119" spans="2:13" x14ac:dyDescent="0.25">
      <c r="I119" s="180"/>
      <c r="J119" s="186"/>
    </row>
    <row r="120" spans="2:13" x14ac:dyDescent="0.25">
      <c r="B120" s="224" t="s">
        <v>946</v>
      </c>
      <c r="C120" s="223"/>
      <c r="D120" s="251">
        <v>18</v>
      </c>
      <c r="E120" s="279" t="s">
        <v>910</v>
      </c>
      <c r="F120" s="280"/>
      <c r="I120" s="18"/>
      <c r="J120" s="186"/>
    </row>
    <row r="121" spans="2:13" x14ac:dyDescent="0.25">
      <c r="B121" s="222" t="s">
        <v>919</v>
      </c>
      <c r="C121" s="221">
        <v>14400</v>
      </c>
      <c r="D121" s="247">
        <v>4.58</v>
      </c>
      <c r="E121" s="281" t="s">
        <v>911</v>
      </c>
      <c r="F121" s="282"/>
      <c r="I121" s="205"/>
      <c r="J121" s="186"/>
      <c r="K121" s="207"/>
    </row>
    <row r="122" spans="2:13" x14ac:dyDescent="0.25">
      <c r="B122" s="286" t="s">
        <v>953</v>
      </c>
      <c r="C122" s="193"/>
      <c r="D122" s="252">
        <f>SUM(D120)*D121</f>
        <v>82.44</v>
      </c>
      <c r="E122" s="281" t="s">
        <v>912</v>
      </c>
      <c r="F122" s="282"/>
      <c r="I122" s="18"/>
      <c r="J122" s="186"/>
    </row>
    <row r="123" spans="2:13" x14ac:dyDescent="0.25">
      <c r="B123" s="286"/>
      <c r="C123" s="193"/>
      <c r="D123" s="252">
        <v>104</v>
      </c>
      <c r="E123" s="281" t="s">
        <v>918</v>
      </c>
      <c r="F123" s="282"/>
      <c r="G123" s="185"/>
      <c r="I123" s="18"/>
      <c r="J123" s="186"/>
    </row>
    <row r="124" spans="2:13" x14ac:dyDescent="0.25">
      <c r="B124" s="192" t="s">
        <v>925</v>
      </c>
      <c r="C124" s="193" t="s">
        <v>920</v>
      </c>
      <c r="D124" s="194">
        <f>SUM(D122)*D123</f>
        <v>8573.76</v>
      </c>
      <c r="E124" s="283" t="s">
        <v>921</v>
      </c>
      <c r="F124" s="282"/>
      <c r="G124" s="178"/>
      <c r="I124" s="206"/>
      <c r="J124" s="186"/>
    </row>
    <row r="125" spans="2:13" x14ac:dyDescent="0.25">
      <c r="B125" s="192"/>
      <c r="C125" s="193"/>
      <c r="D125" s="248">
        <v>22.46</v>
      </c>
      <c r="E125" s="281" t="s">
        <v>926</v>
      </c>
      <c r="F125" s="282"/>
      <c r="G125" s="21"/>
      <c r="I125" s="185"/>
      <c r="J125" s="185"/>
    </row>
    <row r="126" spans="2:13" x14ac:dyDescent="0.25">
      <c r="B126" s="225" t="s">
        <v>914</v>
      </c>
      <c r="C126" s="226"/>
      <c r="D126" s="227">
        <f>SUM(D124)*D125</f>
        <v>192566.6496</v>
      </c>
      <c r="E126" s="284" t="s">
        <v>906</v>
      </c>
      <c r="F126" s="285"/>
      <c r="G126" s="21"/>
      <c r="I126" s="185"/>
      <c r="J126" s="185"/>
    </row>
    <row r="127" spans="2:13" x14ac:dyDescent="0.25">
      <c r="F127" s="188"/>
      <c r="G127" s="21"/>
    </row>
    <row r="128" spans="2:13" x14ac:dyDescent="0.25">
      <c r="B128" s="196" t="s">
        <v>936</v>
      </c>
      <c r="C128" s="197">
        <v>14800</v>
      </c>
      <c r="D128" s="246"/>
      <c r="F128" s="189"/>
      <c r="G128" s="21"/>
      <c r="I128" s="186"/>
    </row>
    <row r="129" spans="2:10" x14ac:dyDescent="0.25">
      <c r="B129" s="198" t="s">
        <v>929</v>
      </c>
      <c r="C129" s="199"/>
      <c r="D129" s="246"/>
      <c r="E129" s="11"/>
      <c r="F129" s="11"/>
      <c r="G129" s="11"/>
    </row>
    <row r="130" spans="2:10" x14ac:dyDescent="0.25">
      <c r="B130" s="195" t="s">
        <v>933</v>
      </c>
      <c r="C130" s="201">
        <v>800</v>
      </c>
      <c r="E130" s="11"/>
      <c r="F130" s="11"/>
      <c r="G130" s="141"/>
      <c r="J130" s="11"/>
    </row>
    <row r="131" spans="2:10" x14ac:dyDescent="0.25">
      <c r="B131" s="191" t="s">
        <v>930</v>
      </c>
      <c r="C131" s="202">
        <v>5000</v>
      </c>
      <c r="D131" s="246"/>
      <c r="E131" s="21"/>
      <c r="F131" s="11"/>
      <c r="G131" s="21"/>
      <c r="J131" s="185"/>
    </row>
    <row r="132" spans="2:10" x14ac:dyDescent="0.25">
      <c r="B132" s="191" t="s">
        <v>931</v>
      </c>
      <c r="C132" s="202">
        <v>5000</v>
      </c>
      <c r="D132" s="190"/>
      <c r="E132" s="11"/>
      <c r="J132" s="185"/>
    </row>
    <row r="133" spans="2:10" x14ac:dyDescent="0.25">
      <c r="B133" s="191" t="s">
        <v>932</v>
      </c>
      <c r="C133" s="202">
        <v>4000</v>
      </c>
      <c r="G133" s="21"/>
      <c r="J133" s="185"/>
    </row>
    <row r="134" spans="2:10" ht="15" customHeight="1" x14ac:dyDescent="0.25">
      <c r="B134" s="277" t="s">
        <v>934</v>
      </c>
      <c r="C134" s="202">
        <v>0</v>
      </c>
      <c r="G134" s="11"/>
      <c r="J134" s="185"/>
    </row>
    <row r="135" spans="2:10" x14ac:dyDescent="0.25">
      <c r="B135" s="278"/>
      <c r="C135" s="200"/>
      <c r="G135" s="187"/>
    </row>
    <row r="136" spans="2:10" x14ac:dyDescent="0.25">
      <c r="B136" s="203" t="s">
        <v>935</v>
      </c>
      <c r="C136" s="204">
        <f>SUM(C130:C135)</f>
        <v>14800</v>
      </c>
      <c r="D136" s="249"/>
    </row>
    <row r="137" spans="2:10" x14ac:dyDescent="0.25">
      <c r="G137" s="186"/>
    </row>
  </sheetData>
  <sortState ref="A2:N106">
    <sortCondition descending="1" ref="M1"/>
  </sortState>
  <mergeCells count="12">
    <mergeCell ref="C1:M1"/>
    <mergeCell ref="G112:H112"/>
    <mergeCell ref="G113:H113"/>
    <mergeCell ref="B134:B135"/>
    <mergeCell ref="E120:F120"/>
    <mergeCell ref="E125:F125"/>
    <mergeCell ref="E124:F124"/>
    <mergeCell ref="E123:F123"/>
    <mergeCell ref="E122:F122"/>
    <mergeCell ref="E121:F121"/>
    <mergeCell ref="E126:F126"/>
    <mergeCell ref="B122:B123"/>
  </mergeCells>
  <pageMargins left="0.7" right="0.7" top="0.75" bottom="0.75" header="0.3" footer="0.3"/>
  <pageSetup paperSize="9"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2"/>
  <sheetViews>
    <sheetView workbookViewId="0"/>
  </sheetViews>
  <sheetFormatPr defaultColWidth="17.28515625" defaultRowHeight="12.75" customHeight="1" x14ac:dyDescent="0.2"/>
  <cols>
    <col min="1" max="1" width="29.140625" style="102" customWidth="1"/>
    <col min="2" max="2" width="13.140625" style="109" customWidth="1"/>
    <col min="3" max="3" width="8" style="100" customWidth="1"/>
    <col min="4" max="4" width="32.42578125" style="102" customWidth="1"/>
    <col min="5" max="5" width="12.5703125" style="102" customWidth="1"/>
    <col min="6" max="6" width="8.42578125" style="102" customWidth="1"/>
    <col min="7" max="7" width="31.5703125" style="102" customWidth="1"/>
    <col min="8" max="8" width="14.28515625" style="102" customWidth="1"/>
    <col min="9" max="9" width="32.140625" style="102" customWidth="1"/>
    <col min="10" max="16384" width="17.28515625" style="102"/>
  </cols>
  <sheetData>
    <row r="1" spans="1:9" ht="33.75" customHeight="1" x14ac:dyDescent="0.2">
      <c r="B1" s="288" t="s">
        <v>902</v>
      </c>
      <c r="C1" s="288"/>
      <c r="D1" s="288"/>
      <c r="E1" s="288"/>
      <c r="F1" s="288"/>
      <c r="G1" s="288"/>
    </row>
    <row r="2" spans="1:9" ht="106.5" customHeight="1" x14ac:dyDescent="0.2">
      <c r="A2" s="287"/>
      <c r="B2" s="287"/>
      <c r="C2" s="287"/>
      <c r="D2" s="287"/>
      <c r="E2" s="287"/>
      <c r="F2" s="287"/>
      <c r="G2" s="287"/>
      <c r="H2" s="287"/>
    </row>
    <row r="3" spans="1:9" s="97" customFormat="1" ht="12.75" customHeight="1" x14ac:dyDescent="0.2">
      <c r="A3" s="93" t="s">
        <v>647</v>
      </c>
      <c r="B3" s="94" t="s">
        <v>541</v>
      </c>
      <c r="C3" s="95"/>
      <c r="D3" s="93" t="s">
        <v>647</v>
      </c>
      <c r="E3" s="93" t="s">
        <v>541</v>
      </c>
      <c r="F3" s="96"/>
      <c r="G3" s="93" t="s">
        <v>647</v>
      </c>
      <c r="H3" s="93" t="s">
        <v>541</v>
      </c>
      <c r="I3" s="95"/>
    </row>
    <row r="4" spans="1:9" ht="12.75" customHeight="1" x14ac:dyDescent="0.2">
      <c r="A4" s="98" t="s">
        <v>156</v>
      </c>
      <c r="B4" s="99">
        <v>948</v>
      </c>
      <c r="D4" s="98" t="s">
        <v>262</v>
      </c>
      <c r="E4" s="101">
        <v>428</v>
      </c>
      <c r="F4" s="101"/>
      <c r="G4" s="98" t="s">
        <v>192</v>
      </c>
      <c r="H4" s="101">
        <v>879</v>
      </c>
      <c r="I4" s="100"/>
    </row>
    <row r="5" spans="1:9" ht="12.75" customHeight="1" x14ac:dyDescent="0.2">
      <c r="A5" s="103" t="s">
        <v>157</v>
      </c>
      <c r="B5" s="104" t="s">
        <v>271</v>
      </c>
      <c r="C5" s="105"/>
      <c r="D5" s="98" t="s">
        <v>263</v>
      </c>
      <c r="E5" s="101">
        <v>368</v>
      </c>
      <c r="F5" s="101"/>
      <c r="G5" s="103" t="s">
        <v>272</v>
      </c>
      <c r="H5" s="106">
        <v>711</v>
      </c>
      <c r="I5" s="100"/>
    </row>
    <row r="6" spans="1:9" ht="12.75" customHeight="1" x14ac:dyDescent="0.2">
      <c r="A6" s="98" t="s">
        <v>158</v>
      </c>
      <c r="B6" s="99">
        <v>579</v>
      </c>
      <c r="D6" s="108" t="s">
        <v>955</v>
      </c>
      <c r="E6" s="108">
        <v>280</v>
      </c>
      <c r="F6" s="101"/>
      <c r="G6" s="98" t="s">
        <v>193</v>
      </c>
      <c r="H6" s="101">
        <v>696</v>
      </c>
      <c r="I6" s="100"/>
    </row>
    <row r="7" spans="1:9" ht="12.75" customHeight="1" x14ac:dyDescent="0.2">
      <c r="A7" s="98" t="s">
        <v>159</v>
      </c>
      <c r="B7" s="99">
        <v>545</v>
      </c>
      <c r="D7" s="98" t="s">
        <v>264</v>
      </c>
      <c r="E7" s="101">
        <v>199</v>
      </c>
      <c r="G7" s="98" t="s">
        <v>194</v>
      </c>
      <c r="H7" s="101">
        <v>604</v>
      </c>
      <c r="I7" s="100"/>
    </row>
    <row r="8" spans="1:9" ht="12.75" customHeight="1" x14ac:dyDescent="0.2">
      <c r="A8" s="98" t="s">
        <v>160</v>
      </c>
      <c r="B8" s="99">
        <v>441</v>
      </c>
      <c r="D8" s="98" t="s">
        <v>265</v>
      </c>
      <c r="E8" s="101">
        <v>220</v>
      </c>
      <c r="G8" s="98" t="s">
        <v>195</v>
      </c>
      <c r="H8" s="101">
        <v>531</v>
      </c>
      <c r="I8" s="100"/>
    </row>
    <row r="9" spans="1:9" ht="12.75" customHeight="1" x14ac:dyDescent="0.2">
      <c r="A9" s="98" t="s">
        <v>161</v>
      </c>
      <c r="B9" s="99">
        <v>395</v>
      </c>
      <c r="E9" s="97">
        <f>SUM(E4:E8)</f>
        <v>1495</v>
      </c>
      <c r="G9" s="98" t="s">
        <v>196</v>
      </c>
      <c r="H9" s="101">
        <v>515</v>
      </c>
      <c r="I9" s="100"/>
    </row>
    <row r="10" spans="1:9" ht="12.75" customHeight="1" x14ac:dyDescent="0.2">
      <c r="A10" s="98" t="s">
        <v>162</v>
      </c>
      <c r="B10" s="99">
        <v>343</v>
      </c>
      <c r="G10" s="98" t="s">
        <v>197</v>
      </c>
      <c r="H10" s="101">
        <v>362</v>
      </c>
      <c r="I10" s="100"/>
    </row>
    <row r="11" spans="1:9" ht="12.75" customHeight="1" x14ac:dyDescent="0.2">
      <c r="A11" s="98" t="s">
        <v>166</v>
      </c>
      <c r="B11" s="99">
        <v>322</v>
      </c>
      <c r="G11" s="98" t="s">
        <v>198</v>
      </c>
      <c r="H11" s="101">
        <v>279</v>
      </c>
      <c r="I11" s="100"/>
    </row>
    <row r="12" spans="1:9" ht="12.75" customHeight="1" x14ac:dyDescent="0.2">
      <c r="A12" s="98" t="s">
        <v>163</v>
      </c>
      <c r="B12" s="99">
        <v>306</v>
      </c>
      <c r="G12" s="98" t="s">
        <v>199</v>
      </c>
      <c r="H12" s="101">
        <v>258</v>
      </c>
      <c r="I12" s="100"/>
    </row>
    <row r="13" spans="1:9" ht="12.75" customHeight="1" x14ac:dyDescent="0.2">
      <c r="A13" s="98" t="s">
        <v>164</v>
      </c>
      <c r="B13" s="99">
        <v>301</v>
      </c>
      <c r="G13" s="103" t="s">
        <v>215</v>
      </c>
      <c r="H13" s="106">
        <v>240</v>
      </c>
      <c r="I13" s="105"/>
    </row>
    <row r="14" spans="1:9" ht="12.75" customHeight="1" x14ac:dyDescent="0.2">
      <c r="A14" s="98" t="s">
        <v>165</v>
      </c>
      <c r="B14" s="99">
        <v>248</v>
      </c>
      <c r="G14" s="98" t="s">
        <v>200</v>
      </c>
      <c r="H14" s="101">
        <v>235</v>
      </c>
      <c r="I14" s="100"/>
    </row>
    <row r="15" spans="1:9" ht="12.75" customHeight="1" x14ac:dyDescent="0.2">
      <c r="A15" s="98" t="s">
        <v>167</v>
      </c>
      <c r="B15" s="99">
        <v>190</v>
      </c>
      <c r="G15" s="98" t="s">
        <v>266</v>
      </c>
      <c r="H15" s="101">
        <v>161</v>
      </c>
      <c r="I15" s="100"/>
    </row>
    <row r="16" spans="1:9" ht="12.75" customHeight="1" x14ac:dyDescent="0.2">
      <c r="A16" s="98" t="s">
        <v>276</v>
      </c>
      <c r="B16" s="99">
        <v>139</v>
      </c>
      <c r="G16" s="98" t="s">
        <v>267</v>
      </c>
      <c r="H16" s="101">
        <v>146</v>
      </c>
      <c r="I16" s="100"/>
    </row>
    <row r="17" spans="1:9" ht="12.75" customHeight="1" x14ac:dyDescent="0.2">
      <c r="A17" s="98" t="s">
        <v>277</v>
      </c>
      <c r="B17" s="99">
        <v>138</v>
      </c>
      <c r="G17" s="98" t="s">
        <v>268</v>
      </c>
      <c r="H17" s="101">
        <v>141</v>
      </c>
      <c r="I17" s="100"/>
    </row>
    <row r="18" spans="1:9" ht="12.75" customHeight="1" x14ac:dyDescent="0.2">
      <c r="A18" s="98" t="s">
        <v>278</v>
      </c>
      <c r="B18" s="99">
        <v>138</v>
      </c>
      <c r="G18" s="98" t="s">
        <v>269</v>
      </c>
      <c r="H18" s="101">
        <v>122</v>
      </c>
      <c r="I18" s="100"/>
    </row>
    <row r="19" spans="1:9" ht="12.75" customHeight="1" x14ac:dyDescent="0.2">
      <c r="A19" s="98" t="s">
        <v>279</v>
      </c>
      <c r="B19" s="99">
        <v>131</v>
      </c>
      <c r="G19" s="98" t="s">
        <v>270</v>
      </c>
      <c r="H19" s="101">
        <v>107</v>
      </c>
      <c r="I19" s="100"/>
    </row>
    <row r="20" spans="1:9" ht="12.75" customHeight="1" x14ac:dyDescent="0.2">
      <c r="A20" s="98"/>
      <c r="B20" s="107">
        <f>SUM(B4:B19)</f>
        <v>5164</v>
      </c>
      <c r="D20" s="98" t="s">
        <v>180</v>
      </c>
      <c r="E20" s="101">
        <v>1220</v>
      </c>
      <c r="H20" s="97">
        <f>SUM(H4:H19)</f>
        <v>5987</v>
      </c>
    </row>
    <row r="21" spans="1:9" ht="12.75" customHeight="1" x14ac:dyDescent="0.2">
      <c r="A21" s="98"/>
      <c r="B21" s="99"/>
      <c r="D21" s="98" t="s">
        <v>181</v>
      </c>
      <c r="E21" s="101">
        <v>1186</v>
      </c>
    </row>
    <row r="22" spans="1:9" ht="12.75" customHeight="1" x14ac:dyDescent="0.2">
      <c r="A22" s="98" t="s">
        <v>168</v>
      </c>
      <c r="B22" s="99">
        <v>850</v>
      </c>
      <c r="D22" s="103" t="s">
        <v>419</v>
      </c>
      <c r="E22" s="106">
        <v>846</v>
      </c>
      <c r="G22" s="103" t="s">
        <v>284</v>
      </c>
      <c r="H22" s="108" t="s">
        <v>648</v>
      </c>
      <c r="I22" s="105"/>
    </row>
    <row r="23" spans="1:9" ht="12.75" customHeight="1" x14ac:dyDescent="0.2">
      <c r="A23" s="98" t="s">
        <v>169</v>
      </c>
      <c r="B23" s="99">
        <v>740</v>
      </c>
      <c r="D23" s="98" t="s">
        <v>182</v>
      </c>
      <c r="E23" s="101">
        <v>763</v>
      </c>
      <c r="G23" s="98" t="s">
        <v>285</v>
      </c>
      <c r="H23" s="101">
        <v>384</v>
      </c>
      <c r="I23" s="100"/>
    </row>
    <row r="24" spans="1:9" ht="12.75" customHeight="1" x14ac:dyDescent="0.2">
      <c r="A24" s="98" t="s">
        <v>170</v>
      </c>
      <c r="B24" s="99">
        <v>622</v>
      </c>
      <c r="D24" s="98" t="s">
        <v>183</v>
      </c>
      <c r="E24" s="101">
        <v>641</v>
      </c>
      <c r="G24" s="98" t="s">
        <v>286</v>
      </c>
      <c r="H24" s="101">
        <v>364</v>
      </c>
      <c r="I24" s="100"/>
    </row>
    <row r="25" spans="1:9" ht="12.75" customHeight="1" x14ac:dyDescent="0.2">
      <c r="A25" s="98" t="s">
        <v>171</v>
      </c>
      <c r="B25" s="99">
        <v>551</v>
      </c>
      <c r="D25" s="98" t="s">
        <v>184</v>
      </c>
      <c r="E25" s="101">
        <v>633</v>
      </c>
      <c r="G25" s="98" t="s">
        <v>287</v>
      </c>
      <c r="H25" s="101">
        <v>337</v>
      </c>
      <c r="I25" s="100"/>
    </row>
    <row r="26" spans="1:9" ht="12.75" customHeight="1" x14ac:dyDescent="0.2">
      <c r="A26" s="98" t="s">
        <v>172</v>
      </c>
      <c r="B26" s="99">
        <v>499</v>
      </c>
      <c r="D26" s="98" t="s">
        <v>185</v>
      </c>
      <c r="E26" s="101">
        <v>518</v>
      </c>
      <c r="G26" s="98" t="s">
        <v>288</v>
      </c>
      <c r="H26" s="101">
        <v>279</v>
      </c>
      <c r="I26" s="100"/>
    </row>
    <row r="27" spans="1:9" ht="12.75" customHeight="1" x14ac:dyDescent="0.2">
      <c r="A27" s="98" t="s">
        <v>173</v>
      </c>
      <c r="B27" s="99">
        <v>393</v>
      </c>
      <c r="D27" s="98" t="s">
        <v>186</v>
      </c>
      <c r="E27" s="101">
        <v>404</v>
      </c>
      <c r="G27" s="103" t="s">
        <v>787</v>
      </c>
      <c r="H27" s="108">
        <v>229</v>
      </c>
      <c r="I27" s="100"/>
    </row>
    <row r="28" spans="1:9" ht="12.75" customHeight="1" x14ac:dyDescent="0.2">
      <c r="A28" s="98" t="s">
        <v>174</v>
      </c>
      <c r="B28" s="99">
        <v>311</v>
      </c>
      <c r="D28" s="103" t="s">
        <v>486</v>
      </c>
      <c r="E28" s="112">
        <v>375</v>
      </c>
      <c r="G28" s="98" t="s">
        <v>289</v>
      </c>
      <c r="H28" s="101">
        <v>180</v>
      </c>
    </row>
    <row r="29" spans="1:9" ht="12.75" customHeight="1" x14ac:dyDescent="0.2">
      <c r="A29" s="98" t="s">
        <v>175</v>
      </c>
      <c r="B29" s="99">
        <v>268</v>
      </c>
      <c r="D29" s="98" t="s">
        <v>187</v>
      </c>
      <c r="E29" s="101">
        <v>373</v>
      </c>
      <c r="G29" s="98" t="s">
        <v>290</v>
      </c>
      <c r="H29" s="101">
        <v>161</v>
      </c>
    </row>
    <row r="30" spans="1:9" ht="12.75" customHeight="1" x14ac:dyDescent="0.2">
      <c r="A30" s="98" t="s">
        <v>176</v>
      </c>
      <c r="B30" s="99">
        <v>250</v>
      </c>
      <c r="D30" s="103" t="s">
        <v>649</v>
      </c>
      <c r="E30" s="108">
        <v>336</v>
      </c>
      <c r="G30" s="98" t="s">
        <v>291</v>
      </c>
      <c r="H30" s="101">
        <v>160</v>
      </c>
    </row>
    <row r="31" spans="1:9" ht="12.75" customHeight="1" x14ac:dyDescent="0.2">
      <c r="A31" s="98" t="s">
        <v>177</v>
      </c>
      <c r="B31" s="99">
        <v>191</v>
      </c>
      <c r="D31" s="98" t="s">
        <v>189</v>
      </c>
      <c r="E31" s="101">
        <v>325</v>
      </c>
      <c r="G31" s="98" t="s">
        <v>292</v>
      </c>
      <c r="H31" s="101">
        <v>111</v>
      </c>
    </row>
    <row r="32" spans="1:9" ht="12.75" customHeight="1" x14ac:dyDescent="0.2">
      <c r="A32" s="98" t="s">
        <v>178</v>
      </c>
      <c r="B32" s="99">
        <v>180</v>
      </c>
      <c r="D32" s="98" t="s">
        <v>188</v>
      </c>
      <c r="E32" s="101">
        <v>271</v>
      </c>
      <c r="H32" s="97">
        <f>SUM(H23:H31)</f>
        <v>2205</v>
      </c>
    </row>
    <row r="33" spans="1:8" ht="12.75" customHeight="1" x14ac:dyDescent="0.2">
      <c r="A33" s="103" t="s">
        <v>840</v>
      </c>
      <c r="B33" s="112">
        <v>146</v>
      </c>
      <c r="D33" s="98" t="s">
        <v>190</v>
      </c>
      <c r="E33" s="101">
        <v>227</v>
      </c>
    </row>
    <row r="34" spans="1:8" ht="12.75" customHeight="1" x14ac:dyDescent="0.2">
      <c r="A34" s="98" t="s">
        <v>273</v>
      </c>
      <c r="B34" s="99">
        <v>129</v>
      </c>
      <c r="D34" s="98" t="s">
        <v>191</v>
      </c>
      <c r="E34" s="101">
        <v>197</v>
      </c>
    </row>
    <row r="35" spans="1:8" ht="12.75" customHeight="1" x14ac:dyDescent="0.2">
      <c r="A35" s="98" t="s">
        <v>274</v>
      </c>
      <c r="B35" s="99">
        <v>127</v>
      </c>
      <c r="D35" s="98" t="s">
        <v>280</v>
      </c>
      <c r="E35" s="101">
        <v>129</v>
      </c>
    </row>
    <row r="36" spans="1:8" ht="12.75" customHeight="1" x14ac:dyDescent="0.2">
      <c r="A36" s="98" t="s">
        <v>275</v>
      </c>
      <c r="B36" s="99">
        <v>118</v>
      </c>
      <c r="D36" s="98" t="s">
        <v>281</v>
      </c>
      <c r="E36" s="101">
        <v>119</v>
      </c>
    </row>
    <row r="37" spans="1:8" ht="12.75" customHeight="1" x14ac:dyDescent="0.2">
      <c r="A37" s="98"/>
      <c r="B37" s="107">
        <f>SUM(B22:B36)</f>
        <v>5375</v>
      </c>
      <c r="D37" s="98" t="s">
        <v>282</v>
      </c>
      <c r="E37" s="101">
        <v>110</v>
      </c>
    </row>
    <row r="38" spans="1:8" ht="12.75" customHeight="1" x14ac:dyDescent="0.2">
      <c r="D38" s="98" t="s">
        <v>283</v>
      </c>
      <c r="E38" s="101">
        <v>102</v>
      </c>
    </row>
    <row r="39" spans="1:8" ht="12.75" customHeight="1" x14ac:dyDescent="0.2">
      <c r="E39" s="97">
        <f>SUM(E20:E38)</f>
        <v>8775</v>
      </c>
    </row>
    <row r="40" spans="1:8" ht="12.75" customHeight="1" x14ac:dyDescent="0.2">
      <c r="A40" s="98" t="s">
        <v>293</v>
      </c>
      <c r="B40" s="99">
        <v>1043</v>
      </c>
      <c r="D40" s="110"/>
      <c r="E40" s="110"/>
      <c r="G40" s="110"/>
      <c r="H40" s="110"/>
    </row>
    <row r="41" spans="1:8" ht="12.75" customHeight="1" x14ac:dyDescent="0.2">
      <c r="A41" s="98" t="s">
        <v>294</v>
      </c>
      <c r="B41" s="99">
        <v>1014</v>
      </c>
      <c r="D41" s="98" t="s">
        <v>308</v>
      </c>
      <c r="E41" s="101">
        <v>664</v>
      </c>
      <c r="G41" s="98" t="s">
        <v>321</v>
      </c>
      <c r="H41" s="101">
        <v>1985</v>
      </c>
    </row>
    <row r="42" spans="1:8" ht="12.75" customHeight="1" x14ac:dyDescent="0.2">
      <c r="A42" s="98" t="s">
        <v>295</v>
      </c>
      <c r="B42" s="99">
        <v>492</v>
      </c>
      <c r="D42" s="98" t="s">
        <v>309</v>
      </c>
      <c r="E42" s="101">
        <v>609</v>
      </c>
      <c r="G42" s="98" t="s">
        <v>322</v>
      </c>
      <c r="H42" s="101">
        <v>1044</v>
      </c>
    </row>
    <row r="43" spans="1:8" ht="12.75" customHeight="1" x14ac:dyDescent="0.2">
      <c r="A43" s="98" t="s">
        <v>296</v>
      </c>
      <c r="B43" s="99">
        <v>387</v>
      </c>
      <c r="D43" s="98" t="s">
        <v>310</v>
      </c>
      <c r="E43" s="101">
        <v>520</v>
      </c>
      <c r="G43" s="98" t="s">
        <v>323</v>
      </c>
      <c r="H43" s="101">
        <v>1038</v>
      </c>
    </row>
    <row r="44" spans="1:8" ht="12.75" customHeight="1" x14ac:dyDescent="0.2">
      <c r="A44" s="98" t="s">
        <v>297</v>
      </c>
      <c r="B44" s="99">
        <v>337</v>
      </c>
      <c r="D44" s="98" t="s">
        <v>311</v>
      </c>
      <c r="E44" s="101">
        <v>508</v>
      </c>
      <c r="G44" s="98" t="s">
        <v>324</v>
      </c>
      <c r="H44" s="101">
        <v>569</v>
      </c>
    </row>
    <row r="45" spans="1:8" ht="12.75" customHeight="1" x14ac:dyDescent="0.2">
      <c r="A45" s="98" t="s">
        <v>298</v>
      </c>
      <c r="B45" s="99">
        <v>268</v>
      </c>
      <c r="D45" s="98" t="s">
        <v>312</v>
      </c>
      <c r="E45" s="101">
        <v>338</v>
      </c>
      <c r="G45" s="98" t="s">
        <v>325</v>
      </c>
      <c r="H45" s="101">
        <v>436</v>
      </c>
    </row>
    <row r="46" spans="1:8" ht="12.75" customHeight="1" x14ac:dyDescent="0.2">
      <c r="A46" s="98" t="s">
        <v>299</v>
      </c>
      <c r="B46" s="99">
        <v>229</v>
      </c>
      <c r="D46" s="98" t="s">
        <v>313</v>
      </c>
      <c r="E46" s="101">
        <v>288</v>
      </c>
      <c r="G46" s="98" t="s">
        <v>326</v>
      </c>
      <c r="H46" s="101">
        <v>348</v>
      </c>
    </row>
    <row r="47" spans="1:8" ht="12.75" customHeight="1" x14ac:dyDescent="0.2">
      <c r="A47" s="98" t="s">
        <v>300</v>
      </c>
      <c r="B47" s="99">
        <v>203</v>
      </c>
      <c r="D47" s="98" t="s">
        <v>314</v>
      </c>
      <c r="E47" s="101">
        <v>206</v>
      </c>
      <c r="G47" s="98" t="s">
        <v>327</v>
      </c>
      <c r="H47" s="101">
        <v>318</v>
      </c>
    </row>
    <row r="48" spans="1:8" ht="12.75" customHeight="1" x14ac:dyDescent="0.2">
      <c r="A48" s="103" t="s">
        <v>823</v>
      </c>
      <c r="B48" s="104">
        <v>196</v>
      </c>
      <c r="D48" s="98" t="s">
        <v>315</v>
      </c>
      <c r="E48" s="101">
        <v>172</v>
      </c>
      <c r="G48" s="108" t="s">
        <v>820</v>
      </c>
      <c r="H48" s="108">
        <v>317</v>
      </c>
    </row>
    <row r="49" spans="1:8" ht="12.75" customHeight="1" x14ac:dyDescent="0.2">
      <c r="A49" s="98" t="s">
        <v>301</v>
      </c>
      <c r="B49" s="99">
        <v>194</v>
      </c>
      <c r="D49" s="98" t="s">
        <v>316</v>
      </c>
      <c r="E49" s="101">
        <v>160</v>
      </c>
      <c r="G49" s="108" t="s">
        <v>713</v>
      </c>
      <c r="H49" s="108">
        <v>261</v>
      </c>
    </row>
    <row r="50" spans="1:8" ht="12.75" customHeight="1" x14ac:dyDescent="0.2">
      <c r="A50" s="98" t="s">
        <v>302</v>
      </c>
      <c r="B50" s="99">
        <v>187</v>
      </c>
      <c r="D50" s="98" t="s">
        <v>317</v>
      </c>
      <c r="E50" s="101">
        <v>115</v>
      </c>
      <c r="G50" s="98" t="s">
        <v>328</v>
      </c>
      <c r="H50" s="101">
        <v>225</v>
      </c>
    </row>
    <row r="51" spans="1:8" ht="12.75" customHeight="1" x14ac:dyDescent="0.2">
      <c r="A51" s="98" t="s">
        <v>303</v>
      </c>
      <c r="B51" s="99">
        <v>181</v>
      </c>
      <c r="D51" s="98" t="s">
        <v>318</v>
      </c>
      <c r="E51" s="101">
        <v>113</v>
      </c>
      <c r="G51" s="98" t="s">
        <v>329</v>
      </c>
      <c r="H51" s="101">
        <v>149</v>
      </c>
    </row>
    <row r="52" spans="1:8" ht="12.75" customHeight="1" x14ac:dyDescent="0.2">
      <c r="A52" s="103" t="s">
        <v>533</v>
      </c>
      <c r="B52" s="112">
        <v>163</v>
      </c>
      <c r="D52" s="98" t="s">
        <v>319</v>
      </c>
      <c r="E52" s="101">
        <v>106</v>
      </c>
      <c r="G52" s="98" t="s">
        <v>330</v>
      </c>
      <c r="H52" s="101">
        <v>135</v>
      </c>
    </row>
    <row r="53" spans="1:8" ht="12.75" customHeight="1" x14ac:dyDescent="0.2">
      <c r="A53" s="98" t="s">
        <v>304</v>
      </c>
      <c r="B53" s="99">
        <v>140</v>
      </c>
      <c r="D53" s="98" t="s">
        <v>320</v>
      </c>
      <c r="E53" s="101">
        <v>103</v>
      </c>
      <c r="G53" s="98" t="s">
        <v>331</v>
      </c>
      <c r="H53" s="101">
        <v>123</v>
      </c>
    </row>
    <row r="54" spans="1:8" ht="12.75" customHeight="1" x14ac:dyDescent="0.2">
      <c r="A54" s="98" t="s">
        <v>305</v>
      </c>
      <c r="B54" s="99">
        <v>124</v>
      </c>
      <c r="E54" s="97">
        <f>SUM(E41:E53)</f>
        <v>3902</v>
      </c>
      <c r="H54" s="97">
        <f>SUM(H41:H53)</f>
        <v>6948</v>
      </c>
    </row>
    <row r="55" spans="1:8" ht="12.75" customHeight="1" x14ac:dyDescent="0.2">
      <c r="A55" s="98" t="s">
        <v>306</v>
      </c>
      <c r="B55" s="99">
        <v>117</v>
      </c>
    </row>
    <row r="56" spans="1:8" ht="12.75" customHeight="1" x14ac:dyDescent="0.2">
      <c r="A56" s="113" t="s">
        <v>828</v>
      </c>
      <c r="B56" s="112">
        <v>116</v>
      </c>
    </row>
    <row r="57" spans="1:8" ht="12.75" customHeight="1" x14ac:dyDescent="0.2">
      <c r="A57" s="98" t="s">
        <v>307</v>
      </c>
      <c r="B57" s="99">
        <v>108</v>
      </c>
    </row>
    <row r="58" spans="1:8" ht="12.75" customHeight="1" x14ac:dyDescent="0.2">
      <c r="A58" s="113" t="s">
        <v>700</v>
      </c>
      <c r="B58" s="114">
        <v>105</v>
      </c>
    </row>
    <row r="59" spans="1:8" ht="12.75" customHeight="1" x14ac:dyDescent="0.2">
      <c r="A59" s="113"/>
      <c r="B59" s="115">
        <f>SUM(B40:B58)</f>
        <v>5604</v>
      </c>
    </row>
    <row r="60" spans="1:8" ht="12.75" customHeight="1" x14ac:dyDescent="0.2">
      <c r="D60" s="98" t="s">
        <v>201</v>
      </c>
      <c r="E60" s="101">
        <v>1401</v>
      </c>
      <c r="G60" s="98" t="s">
        <v>352</v>
      </c>
      <c r="H60" s="101">
        <v>273</v>
      </c>
    </row>
    <row r="61" spans="1:8" ht="12.75" customHeight="1" x14ac:dyDescent="0.2">
      <c r="A61" s="98" t="s">
        <v>332</v>
      </c>
      <c r="B61" s="99">
        <v>520</v>
      </c>
      <c r="D61" s="98" t="s">
        <v>202</v>
      </c>
      <c r="E61" s="101">
        <v>739</v>
      </c>
      <c r="G61" s="98" t="s">
        <v>353</v>
      </c>
      <c r="H61" s="101">
        <v>179</v>
      </c>
    </row>
    <row r="62" spans="1:8" ht="12.75" customHeight="1" x14ac:dyDescent="0.2">
      <c r="A62" s="103" t="s">
        <v>622</v>
      </c>
      <c r="B62" s="106">
        <v>163</v>
      </c>
      <c r="D62" s="98" t="s">
        <v>203</v>
      </c>
      <c r="E62" s="101">
        <v>699</v>
      </c>
      <c r="G62" s="98" t="s">
        <v>354</v>
      </c>
      <c r="H62" s="101">
        <v>167</v>
      </c>
    </row>
    <row r="63" spans="1:8" ht="12.75" customHeight="1" x14ac:dyDescent="0.2">
      <c r="B63" s="116">
        <f>SUM(B61:B62)</f>
        <v>683</v>
      </c>
      <c r="D63" s="98" t="s">
        <v>204</v>
      </c>
      <c r="E63" s="101">
        <v>372</v>
      </c>
      <c r="G63" s="98" t="s">
        <v>355</v>
      </c>
      <c r="H63" s="101">
        <v>135</v>
      </c>
    </row>
    <row r="64" spans="1:8" ht="12.75" customHeight="1" x14ac:dyDescent="0.2">
      <c r="D64" s="98" t="s">
        <v>205</v>
      </c>
      <c r="E64" s="101">
        <v>336</v>
      </c>
      <c r="G64" s="98" t="s">
        <v>356</v>
      </c>
      <c r="H64" s="101">
        <v>131</v>
      </c>
    </row>
    <row r="65" spans="1:8" ht="12.75" customHeight="1" x14ac:dyDescent="0.2">
      <c r="D65" s="98" t="s">
        <v>206</v>
      </c>
      <c r="E65" s="101">
        <v>304</v>
      </c>
      <c r="H65" s="97">
        <f>SUM(H60:H64)</f>
        <v>885</v>
      </c>
    </row>
    <row r="66" spans="1:8" ht="12.75" customHeight="1" x14ac:dyDescent="0.2">
      <c r="A66" s="98" t="s">
        <v>342</v>
      </c>
      <c r="B66" s="99">
        <v>337</v>
      </c>
      <c r="D66" s="98" t="s">
        <v>207</v>
      </c>
      <c r="E66" s="101">
        <v>272</v>
      </c>
    </row>
    <row r="67" spans="1:8" ht="12.75" customHeight="1" x14ac:dyDescent="0.2">
      <c r="A67" s="108" t="s">
        <v>721</v>
      </c>
      <c r="B67" s="104">
        <v>171</v>
      </c>
      <c r="D67" s="98" t="s">
        <v>208</v>
      </c>
      <c r="E67" s="101">
        <v>260</v>
      </c>
    </row>
    <row r="68" spans="1:8" ht="12.75" customHeight="1" x14ac:dyDescent="0.2">
      <c r="A68" s="98" t="s">
        <v>343</v>
      </c>
      <c r="B68" s="99">
        <v>103</v>
      </c>
      <c r="D68" s="98" t="s">
        <v>209</v>
      </c>
      <c r="E68" s="101">
        <v>229</v>
      </c>
    </row>
    <row r="69" spans="1:8" ht="12.75" customHeight="1" x14ac:dyDescent="0.2">
      <c r="B69" s="116">
        <f>SUM(B66:B68)</f>
        <v>611</v>
      </c>
      <c r="D69" s="98" t="s">
        <v>210</v>
      </c>
      <c r="E69" s="101">
        <v>226</v>
      </c>
    </row>
    <row r="70" spans="1:8" ht="12.75" customHeight="1" x14ac:dyDescent="0.2">
      <c r="D70" s="108" t="s">
        <v>960</v>
      </c>
      <c r="E70" s="108">
        <v>208</v>
      </c>
      <c r="G70" s="110"/>
      <c r="H70" s="110"/>
    </row>
    <row r="71" spans="1:8" ht="12.75" customHeight="1" x14ac:dyDescent="0.2">
      <c r="A71" s="110"/>
      <c r="B71" s="111"/>
      <c r="D71" s="98" t="s">
        <v>211</v>
      </c>
      <c r="E71" s="101">
        <v>198</v>
      </c>
    </row>
    <row r="72" spans="1:8" ht="12.75" customHeight="1" x14ac:dyDescent="0.2">
      <c r="D72" s="108" t="s">
        <v>653</v>
      </c>
      <c r="E72" s="108">
        <v>170</v>
      </c>
    </row>
    <row r="73" spans="1:8" ht="12.75" customHeight="1" x14ac:dyDescent="0.2">
      <c r="A73" s="98" t="s">
        <v>344</v>
      </c>
      <c r="B73" s="99">
        <v>211</v>
      </c>
      <c r="D73" s="98" t="s">
        <v>333</v>
      </c>
      <c r="E73" s="101">
        <v>160</v>
      </c>
      <c r="G73" s="98" t="s">
        <v>357</v>
      </c>
      <c r="H73" s="101">
        <v>900</v>
      </c>
    </row>
    <row r="74" spans="1:8" ht="12.75" customHeight="1" x14ac:dyDescent="0.2">
      <c r="A74" s="98" t="s">
        <v>345</v>
      </c>
      <c r="B74" s="99">
        <v>199</v>
      </c>
      <c r="D74" s="98" t="s">
        <v>334</v>
      </c>
      <c r="E74" s="101">
        <v>157</v>
      </c>
      <c r="G74" s="98" t="s">
        <v>358</v>
      </c>
      <c r="H74" s="101">
        <v>547</v>
      </c>
    </row>
    <row r="75" spans="1:8" ht="12.75" customHeight="1" x14ac:dyDescent="0.2">
      <c r="A75" s="98" t="s">
        <v>346</v>
      </c>
      <c r="B75" s="99">
        <v>187</v>
      </c>
      <c r="D75" s="98" t="s">
        <v>335</v>
      </c>
      <c r="E75" s="101">
        <v>150</v>
      </c>
      <c r="G75" s="98" t="s">
        <v>359</v>
      </c>
      <c r="H75" s="101">
        <v>522</v>
      </c>
    </row>
    <row r="76" spans="1:8" ht="12.75" customHeight="1" x14ac:dyDescent="0.2">
      <c r="A76" s="98" t="s">
        <v>347</v>
      </c>
      <c r="B76" s="99">
        <v>161</v>
      </c>
      <c r="D76" s="98" t="s">
        <v>336</v>
      </c>
      <c r="E76" s="101">
        <v>148</v>
      </c>
      <c r="G76" s="98" t="s">
        <v>360</v>
      </c>
      <c r="H76" s="101">
        <v>313</v>
      </c>
    </row>
    <row r="77" spans="1:8" ht="12.75" customHeight="1" x14ac:dyDescent="0.2">
      <c r="A77" s="98" t="s">
        <v>348</v>
      </c>
      <c r="B77" s="99">
        <v>157</v>
      </c>
      <c r="D77" s="98" t="s">
        <v>337</v>
      </c>
      <c r="E77" s="101">
        <v>125</v>
      </c>
      <c r="G77" s="98" t="s">
        <v>361</v>
      </c>
      <c r="H77" s="101">
        <v>256</v>
      </c>
    </row>
    <row r="78" spans="1:8" ht="12.75" customHeight="1" x14ac:dyDescent="0.2">
      <c r="A78" s="98" t="s">
        <v>349</v>
      </c>
      <c r="B78" s="99">
        <v>149</v>
      </c>
      <c r="D78" s="98" t="s">
        <v>338</v>
      </c>
      <c r="E78" s="101">
        <v>122</v>
      </c>
      <c r="G78" s="98" t="s">
        <v>362</v>
      </c>
      <c r="H78" s="101">
        <v>139</v>
      </c>
    </row>
    <row r="79" spans="1:8" ht="12.75" customHeight="1" x14ac:dyDescent="0.2">
      <c r="A79" s="98" t="s">
        <v>350</v>
      </c>
      <c r="B79" s="99">
        <v>149</v>
      </c>
      <c r="D79" s="98" t="s">
        <v>339</v>
      </c>
      <c r="E79" s="101">
        <v>113</v>
      </c>
      <c r="G79" s="98" t="s">
        <v>363</v>
      </c>
      <c r="H79" s="101">
        <v>103</v>
      </c>
    </row>
    <row r="80" spans="1:8" ht="12.75" customHeight="1" x14ac:dyDescent="0.2">
      <c r="A80" s="98" t="s">
        <v>351</v>
      </c>
      <c r="B80" s="99">
        <v>136</v>
      </c>
      <c r="D80" s="98" t="s">
        <v>340</v>
      </c>
      <c r="E80" s="101">
        <v>109</v>
      </c>
      <c r="G80" s="98" t="s">
        <v>364</v>
      </c>
      <c r="H80" s="101">
        <v>101</v>
      </c>
    </row>
    <row r="81" spans="1:8" ht="12.75" customHeight="1" x14ac:dyDescent="0.2">
      <c r="B81" s="116">
        <f>SUM(B73:B80)</f>
        <v>1349</v>
      </c>
      <c r="D81" s="98" t="s">
        <v>341</v>
      </c>
      <c r="E81" s="101">
        <v>108</v>
      </c>
      <c r="H81" s="97">
        <f>SUM(H73:H80)</f>
        <v>2881</v>
      </c>
    </row>
    <row r="82" spans="1:8" ht="12.75" customHeight="1" x14ac:dyDescent="0.2">
      <c r="A82" s="110"/>
      <c r="B82" s="111"/>
      <c r="E82" s="97">
        <f>SUM(E60:E81)</f>
        <v>6606</v>
      </c>
      <c r="G82" s="110"/>
      <c r="H82" s="110"/>
    </row>
    <row r="83" spans="1:8" ht="12.75" customHeight="1" x14ac:dyDescent="0.2">
      <c r="A83" s="98" t="s">
        <v>216</v>
      </c>
      <c r="B83" s="99">
        <v>1729</v>
      </c>
      <c r="G83" s="98" t="s">
        <v>381</v>
      </c>
      <c r="H83" s="101">
        <v>331</v>
      </c>
    </row>
    <row r="84" spans="1:8" ht="12.75" customHeight="1" x14ac:dyDescent="0.2">
      <c r="A84" s="103" t="s">
        <v>475</v>
      </c>
      <c r="B84" s="112">
        <v>1334</v>
      </c>
      <c r="G84" s="98" t="s">
        <v>382</v>
      </c>
      <c r="H84" s="101">
        <v>311</v>
      </c>
    </row>
    <row r="85" spans="1:8" ht="12.75" customHeight="1" x14ac:dyDescent="0.2">
      <c r="A85" s="98" t="s">
        <v>217</v>
      </c>
      <c r="B85" s="99">
        <v>1069</v>
      </c>
      <c r="D85" s="98" t="s">
        <v>373</v>
      </c>
      <c r="E85" s="101">
        <v>211</v>
      </c>
      <c r="G85" s="98" t="s">
        <v>383</v>
      </c>
      <c r="H85" s="101">
        <v>242</v>
      </c>
    </row>
    <row r="86" spans="1:8" ht="12.75" customHeight="1" x14ac:dyDescent="0.2">
      <c r="A86" s="98" t="s">
        <v>218</v>
      </c>
      <c r="B86" s="99">
        <v>1015</v>
      </c>
      <c r="C86" s="105"/>
      <c r="D86" s="98" t="s">
        <v>374</v>
      </c>
      <c r="E86" s="101">
        <v>195</v>
      </c>
      <c r="G86" s="98" t="s">
        <v>384</v>
      </c>
      <c r="H86" s="101">
        <v>233</v>
      </c>
    </row>
    <row r="87" spans="1:8" ht="12.75" customHeight="1" x14ac:dyDescent="0.2">
      <c r="A87" s="103" t="s">
        <v>157</v>
      </c>
      <c r="B87" s="104">
        <v>947</v>
      </c>
      <c r="D87" s="98" t="s">
        <v>375</v>
      </c>
      <c r="E87" s="101">
        <v>127</v>
      </c>
      <c r="G87" s="98" t="s">
        <v>385</v>
      </c>
      <c r="H87" s="101">
        <v>207</v>
      </c>
    </row>
    <row r="88" spans="1:8" ht="12.75" customHeight="1" x14ac:dyDescent="0.2">
      <c r="A88" s="98" t="s">
        <v>219</v>
      </c>
      <c r="B88" s="99">
        <v>806</v>
      </c>
      <c r="D88" s="110"/>
      <c r="E88" s="93">
        <f>SUM(E85:E87)</f>
        <v>533</v>
      </c>
      <c r="G88" s="98" t="s">
        <v>386</v>
      </c>
      <c r="H88" s="101">
        <v>206</v>
      </c>
    </row>
    <row r="89" spans="1:8" ht="12.75" customHeight="1" x14ac:dyDescent="0.2">
      <c r="A89" s="98" t="s">
        <v>220</v>
      </c>
      <c r="B89" s="99">
        <v>682</v>
      </c>
      <c r="G89" s="98" t="s">
        <v>387</v>
      </c>
      <c r="H89" s="101">
        <v>202</v>
      </c>
    </row>
    <row r="90" spans="1:8" ht="12.75" customHeight="1" x14ac:dyDescent="0.2">
      <c r="A90" s="98" t="s">
        <v>221</v>
      </c>
      <c r="B90" s="99">
        <v>353</v>
      </c>
      <c r="G90" s="98" t="s">
        <v>388</v>
      </c>
      <c r="H90" s="101">
        <v>198</v>
      </c>
    </row>
    <row r="91" spans="1:8" ht="12.75" customHeight="1" x14ac:dyDescent="0.2">
      <c r="A91" s="98" t="s">
        <v>222</v>
      </c>
      <c r="B91" s="99">
        <v>315</v>
      </c>
      <c r="G91" s="98" t="s">
        <v>389</v>
      </c>
      <c r="H91" s="101">
        <v>148</v>
      </c>
    </row>
    <row r="92" spans="1:8" ht="12.75" customHeight="1" x14ac:dyDescent="0.2">
      <c r="A92" s="98" t="s">
        <v>223</v>
      </c>
      <c r="B92" s="99">
        <v>310</v>
      </c>
      <c r="G92" s="98" t="s">
        <v>390</v>
      </c>
      <c r="H92" s="101">
        <v>130</v>
      </c>
    </row>
    <row r="93" spans="1:8" ht="12.75" customHeight="1" x14ac:dyDescent="0.2">
      <c r="A93" s="98" t="s">
        <v>224</v>
      </c>
      <c r="B93" s="99">
        <v>228</v>
      </c>
      <c r="G93" s="98" t="s">
        <v>391</v>
      </c>
      <c r="H93" s="101">
        <v>115</v>
      </c>
    </row>
    <row r="94" spans="1:8" ht="12.75" customHeight="1" x14ac:dyDescent="0.2">
      <c r="A94" s="98" t="s">
        <v>225</v>
      </c>
      <c r="B94" s="99">
        <v>219</v>
      </c>
      <c r="G94" s="98" t="s">
        <v>392</v>
      </c>
      <c r="H94" s="101">
        <v>110</v>
      </c>
    </row>
    <row r="95" spans="1:8" ht="12.75" customHeight="1" x14ac:dyDescent="0.2">
      <c r="A95" s="98" t="s">
        <v>226</v>
      </c>
      <c r="B95" s="99">
        <v>193</v>
      </c>
      <c r="G95" s="98" t="s">
        <v>393</v>
      </c>
      <c r="H95" s="101">
        <v>104</v>
      </c>
    </row>
    <row r="96" spans="1:8" ht="12.75" customHeight="1" x14ac:dyDescent="0.2">
      <c r="A96" s="98" t="s">
        <v>365</v>
      </c>
      <c r="B96" s="99">
        <v>173</v>
      </c>
      <c r="D96" s="110"/>
      <c r="E96" s="110"/>
      <c r="H96" s="97">
        <f>SUM(H83:H95)</f>
        <v>2537</v>
      </c>
    </row>
    <row r="97" spans="1:8" ht="12.75" customHeight="1" x14ac:dyDescent="0.2">
      <c r="A97" s="98" t="s">
        <v>366</v>
      </c>
      <c r="B97" s="99">
        <v>159</v>
      </c>
      <c r="D97" s="98" t="s">
        <v>376</v>
      </c>
      <c r="E97" s="101">
        <v>887</v>
      </c>
    </row>
    <row r="98" spans="1:8" ht="12.75" customHeight="1" x14ac:dyDescent="0.2">
      <c r="A98" s="98" t="s">
        <v>367</v>
      </c>
      <c r="B98" s="99">
        <v>156</v>
      </c>
      <c r="D98" s="98" t="s">
        <v>377</v>
      </c>
      <c r="E98" s="101">
        <v>777</v>
      </c>
    </row>
    <row r="99" spans="1:8" ht="12.75" customHeight="1" x14ac:dyDescent="0.2">
      <c r="A99" s="98" t="s">
        <v>368</v>
      </c>
      <c r="B99" s="99">
        <v>148</v>
      </c>
      <c r="D99" s="98" t="s">
        <v>378</v>
      </c>
      <c r="E99" s="101">
        <v>664</v>
      </c>
    </row>
    <row r="100" spans="1:8" ht="12.75" customHeight="1" x14ac:dyDescent="0.2">
      <c r="A100" s="98" t="s">
        <v>369</v>
      </c>
      <c r="B100" s="99">
        <v>143</v>
      </c>
      <c r="D100" s="108" t="s">
        <v>717</v>
      </c>
      <c r="E100" s="108">
        <v>312</v>
      </c>
    </row>
    <row r="101" spans="1:8" ht="12.75" customHeight="1" x14ac:dyDescent="0.2">
      <c r="A101" s="98" t="s">
        <v>370</v>
      </c>
      <c r="B101" s="99">
        <v>138</v>
      </c>
      <c r="D101" s="98" t="s">
        <v>379</v>
      </c>
      <c r="E101" s="101">
        <v>314</v>
      </c>
    </row>
    <row r="102" spans="1:8" ht="12.75" customHeight="1" x14ac:dyDescent="0.2">
      <c r="A102" s="98" t="s">
        <v>371</v>
      </c>
      <c r="B102" s="99">
        <v>114</v>
      </c>
      <c r="D102" s="98" t="s">
        <v>380</v>
      </c>
      <c r="E102" s="101">
        <v>242</v>
      </c>
    </row>
    <row r="103" spans="1:8" ht="12.75" customHeight="1" x14ac:dyDescent="0.2">
      <c r="A103" s="98" t="s">
        <v>372</v>
      </c>
      <c r="B103" s="99">
        <v>110</v>
      </c>
      <c r="D103" s="98"/>
      <c r="E103" s="97">
        <f>SUM(E97:E102)</f>
        <v>3196</v>
      </c>
    </row>
    <row r="104" spans="1:8" ht="12.75" customHeight="1" x14ac:dyDescent="0.2">
      <c r="B104" s="116">
        <f>SUM(B83:B103)</f>
        <v>10341</v>
      </c>
    </row>
    <row r="105" spans="1:8" ht="12.75" customHeight="1" x14ac:dyDescent="0.2">
      <c r="A105" s="117" t="s">
        <v>948</v>
      </c>
    </row>
    <row r="106" spans="1:8" ht="12.75" customHeight="1" x14ac:dyDescent="0.2">
      <c r="A106" s="110"/>
      <c r="B106" s="111"/>
      <c r="D106" s="110"/>
      <c r="E106" s="110"/>
      <c r="G106" s="103" t="s">
        <v>778</v>
      </c>
      <c r="H106" s="106">
        <v>277</v>
      </c>
    </row>
    <row r="107" spans="1:8" ht="12.75" customHeight="1" x14ac:dyDescent="0.2">
      <c r="A107" s="98" t="s">
        <v>394</v>
      </c>
      <c r="B107" s="99">
        <v>244</v>
      </c>
      <c r="D107" s="98" t="s">
        <v>400</v>
      </c>
      <c r="E107" s="101">
        <v>361</v>
      </c>
      <c r="G107" s="98" t="s">
        <v>403</v>
      </c>
      <c r="H107" s="101">
        <v>125</v>
      </c>
    </row>
    <row r="108" spans="1:8" ht="12.75" customHeight="1" x14ac:dyDescent="0.2">
      <c r="A108" s="98" t="s">
        <v>395</v>
      </c>
      <c r="B108" s="99">
        <v>225</v>
      </c>
      <c r="D108" s="98" t="s">
        <v>401</v>
      </c>
      <c r="E108" s="101">
        <v>187</v>
      </c>
      <c r="G108" s="98" t="s">
        <v>404</v>
      </c>
      <c r="H108" s="101">
        <v>110</v>
      </c>
    </row>
    <row r="109" spans="1:8" ht="12.75" customHeight="1" x14ac:dyDescent="0.2">
      <c r="A109" s="98" t="s">
        <v>396</v>
      </c>
      <c r="B109" s="99">
        <v>190</v>
      </c>
      <c r="E109" s="97">
        <f>SUM(E107:E108)</f>
        <v>548</v>
      </c>
      <c r="H109" s="97">
        <f>SUM(H106:H108)</f>
        <v>512</v>
      </c>
    </row>
    <row r="110" spans="1:8" ht="12.75" customHeight="1" x14ac:dyDescent="0.2">
      <c r="A110" s="98" t="s">
        <v>397</v>
      </c>
      <c r="B110" s="99">
        <v>164</v>
      </c>
    </row>
    <row r="111" spans="1:8" ht="12.75" customHeight="1" x14ac:dyDescent="0.2">
      <c r="A111" s="98" t="s">
        <v>398</v>
      </c>
      <c r="B111" s="99">
        <v>138</v>
      </c>
    </row>
    <row r="112" spans="1:8" ht="12.75" customHeight="1" x14ac:dyDescent="0.2">
      <c r="A112" s="98" t="s">
        <v>399</v>
      </c>
      <c r="B112" s="99">
        <v>124</v>
      </c>
      <c r="D112" s="103" t="s">
        <v>474</v>
      </c>
      <c r="E112" s="112">
        <v>1501</v>
      </c>
    </row>
    <row r="113" spans="1:9" ht="12.75" customHeight="1" x14ac:dyDescent="0.2">
      <c r="A113" s="118"/>
      <c r="B113" s="116">
        <f>SUM(B107:B112)</f>
        <v>1085</v>
      </c>
      <c r="D113" s="127" t="s">
        <v>774</v>
      </c>
      <c r="E113" s="108">
        <v>1016</v>
      </c>
      <c r="I113" s="97"/>
    </row>
    <row r="114" spans="1:9" ht="12.75" customHeight="1" x14ac:dyDescent="0.2">
      <c r="A114" s="118"/>
      <c r="D114" s="98" t="s">
        <v>409</v>
      </c>
      <c r="E114" s="101">
        <v>938</v>
      </c>
      <c r="I114" s="97"/>
    </row>
    <row r="115" spans="1:9" ht="12.75" customHeight="1" x14ac:dyDescent="0.2">
      <c r="A115" s="98" t="s">
        <v>405</v>
      </c>
      <c r="B115" s="99">
        <v>217</v>
      </c>
      <c r="D115" s="98" t="s">
        <v>410</v>
      </c>
      <c r="E115" s="101">
        <v>471</v>
      </c>
      <c r="G115" s="108" t="s">
        <v>712</v>
      </c>
      <c r="H115" s="108">
        <v>1589</v>
      </c>
      <c r="I115" s="97"/>
    </row>
    <row r="116" spans="1:9" ht="12.75" customHeight="1" x14ac:dyDescent="0.2">
      <c r="A116" s="98" t="s">
        <v>406</v>
      </c>
      <c r="B116" s="99">
        <v>217</v>
      </c>
      <c r="D116" s="103" t="s">
        <v>483</v>
      </c>
      <c r="E116" s="112">
        <v>467</v>
      </c>
      <c r="G116" s="103" t="s">
        <v>786</v>
      </c>
      <c r="H116" s="106">
        <v>299</v>
      </c>
      <c r="I116" s="126"/>
    </row>
    <row r="117" spans="1:9" ht="12.75" customHeight="1" x14ac:dyDescent="0.2">
      <c r="A117" s="98" t="s">
        <v>407</v>
      </c>
      <c r="B117" s="99">
        <v>187</v>
      </c>
      <c r="D117" s="98" t="s">
        <v>411</v>
      </c>
      <c r="E117" s="101">
        <v>263</v>
      </c>
      <c r="G117" s="98" t="s">
        <v>420</v>
      </c>
      <c r="H117" s="101">
        <v>240</v>
      </c>
      <c r="I117" s="126"/>
    </row>
    <row r="118" spans="1:9" ht="12.75" customHeight="1" x14ac:dyDescent="0.2">
      <c r="A118" s="98" t="s">
        <v>408</v>
      </c>
      <c r="B118" s="99">
        <v>177</v>
      </c>
      <c r="D118" s="98" t="s">
        <v>412</v>
      </c>
      <c r="E118" s="101">
        <v>211</v>
      </c>
      <c r="G118" s="98" t="s">
        <v>421</v>
      </c>
      <c r="H118" s="101">
        <v>202</v>
      </c>
      <c r="I118" s="126"/>
    </row>
    <row r="119" spans="1:9" ht="12.75" customHeight="1" x14ac:dyDescent="0.2">
      <c r="A119" s="108" t="s">
        <v>826</v>
      </c>
      <c r="B119" s="104">
        <v>138</v>
      </c>
      <c r="D119" s="98" t="s">
        <v>413</v>
      </c>
      <c r="E119" s="101">
        <v>177</v>
      </c>
      <c r="G119" s="98" t="s">
        <v>422</v>
      </c>
      <c r="H119" s="101">
        <v>125</v>
      </c>
    </row>
    <row r="120" spans="1:9" ht="12.75" customHeight="1" x14ac:dyDescent="0.2">
      <c r="A120" s="118"/>
      <c r="B120" s="116">
        <f>SUM(B115:B119)</f>
        <v>936</v>
      </c>
      <c r="D120" s="98" t="s">
        <v>414</v>
      </c>
      <c r="E120" s="101">
        <v>166</v>
      </c>
      <c r="H120" s="97">
        <f>SUM(H115:H119)</f>
        <v>2455</v>
      </c>
    </row>
    <row r="121" spans="1:9" ht="12.75" customHeight="1" x14ac:dyDescent="0.2">
      <c r="D121" s="98" t="s">
        <v>415</v>
      </c>
      <c r="E121" s="101">
        <v>159</v>
      </c>
    </row>
    <row r="122" spans="1:9" ht="12.75" customHeight="1" x14ac:dyDescent="0.2">
      <c r="A122" s="100" t="s">
        <v>49</v>
      </c>
      <c r="D122" s="98" t="s">
        <v>416</v>
      </c>
      <c r="E122" s="101">
        <v>149</v>
      </c>
    </row>
    <row r="123" spans="1:9" ht="12.75" customHeight="1" x14ac:dyDescent="0.2">
      <c r="A123" s="118"/>
      <c r="D123" s="98" t="s">
        <v>417</v>
      </c>
      <c r="E123" s="101">
        <v>146</v>
      </c>
    </row>
    <row r="124" spans="1:9" ht="12.75" customHeight="1" x14ac:dyDescent="0.2">
      <c r="A124" s="118"/>
      <c r="D124" s="98" t="s">
        <v>418</v>
      </c>
      <c r="E124" s="101">
        <v>115</v>
      </c>
    </row>
    <row r="125" spans="1:9" ht="12.75" customHeight="1" x14ac:dyDescent="0.2">
      <c r="A125" s="118"/>
      <c r="D125" s="98"/>
      <c r="E125" s="96">
        <f>SUM(E112:E124)</f>
        <v>5779</v>
      </c>
    </row>
    <row r="126" spans="1:9" ht="12.75" customHeight="1" x14ac:dyDescent="0.2">
      <c r="A126" s="118"/>
      <c r="D126" s="98"/>
      <c r="E126" s="101"/>
    </row>
    <row r="127" spans="1:9" ht="12.75" customHeight="1" x14ac:dyDescent="0.2">
      <c r="A127" s="98" t="s">
        <v>423</v>
      </c>
      <c r="B127" s="99">
        <v>901</v>
      </c>
      <c r="D127" s="98" t="s">
        <v>427</v>
      </c>
      <c r="E127" s="101">
        <v>307</v>
      </c>
      <c r="G127" s="98" t="s">
        <v>433</v>
      </c>
      <c r="H127" s="101">
        <v>331</v>
      </c>
    </row>
    <row r="128" spans="1:9" ht="12.75" customHeight="1" x14ac:dyDescent="0.2">
      <c r="A128" s="98" t="s">
        <v>424</v>
      </c>
      <c r="B128" s="99">
        <v>175</v>
      </c>
      <c r="D128" s="98" t="s">
        <v>428</v>
      </c>
      <c r="E128" s="101">
        <v>218</v>
      </c>
      <c r="G128" s="103" t="s">
        <v>824</v>
      </c>
      <c r="H128" s="108">
        <v>273</v>
      </c>
    </row>
    <row r="129" spans="1:10" ht="12.75" customHeight="1" x14ac:dyDescent="0.2">
      <c r="A129" s="98" t="s">
        <v>425</v>
      </c>
      <c r="B129" s="99">
        <v>144</v>
      </c>
      <c r="D129" s="98" t="s">
        <v>429</v>
      </c>
      <c r="E129" s="101">
        <v>217</v>
      </c>
      <c r="G129" s="102" t="s">
        <v>949</v>
      </c>
      <c r="H129" s="102">
        <v>157</v>
      </c>
    </row>
    <row r="130" spans="1:10" ht="12.75" customHeight="1" x14ac:dyDescent="0.2">
      <c r="A130" s="98" t="s">
        <v>426</v>
      </c>
      <c r="B130" s="99">
        <v>104</v>
      </c>
      <c r="D130" s="98" t="s">
        <v>430</v>
      </c>
      <c r="E130" s="101">
        <v>205</v>
      </c>
      <c r="H130" s="97">
        <f>SUM(H127:H129)</f>
        <v>761</v>
      </c>
    </row>
    <row r="131" spans="1:10" ht="12.75" customHeight="1" x14ac:dyDescent="0.2">
      <c r="A131" s="118"/>
      <c r="B131" s="116">
        <f>SUM(B127:B130)</f>
        <v>1324</v>
      </c>
      <c r="D131" s="98" t="s">
        <v>431</v>
      </c>
      <c r="E131" s="101">
        <v>164</v>
      </c>
      <c r="G131" s="110"/>
      <c r="H131" s="110"/>
      <c r="I131" s="98"/>
      <c r="J131" s="99"/>
    </row>
    <row r="132" spans="1:10" ht="12.75" customHeight="1" x14ac:dyDescent="0.2">
      <c r="A132" s="118"/>
      <c r="D132" s="98" t="s">
        <v>432</v>
      </c>
      <c r="E132" s="101">
        <v>100</v>
      </c>
    </row>
    <row r="133" spans="1:10" ht="12.75" customHeight="1" x14ac:dyDescent="0.2">
      <c r="A133" s="118"/>
      <c r="D133" s="98"/>
      <c r="E133" s="96">
        <f>SUM(E127:E132)</f>
        <v>1211</v>
      </c>
    </row>
    <row r="134" spans="1:10" ht="12.75" customHeight="1" x14ac:dyDescent="0.2">
      <c r="A134" s="118"/>
      <c r="D134" s="98"/>
      <c r="E134" s="101"/>
    </row>
    <row r="135" spans="1:10" ht="12.75" customHeight="1" x14ac:dyDescent="0.2">
      <c r="A135" s="98" t="s">
        <v>434</v>
      </c>
      <c r="B135" s="99">
        <v>800</v>
      </c>
      <c r="D135" s="108" t="s">
        <v>714</v>
      </c>
      <c r="E135" s="108">
        <v>672</v>
      </c>
      <c r="G135" s="98" t="s">
        <v>443</v>
      </c>
      <c r="H135" s="101">
        <v>1594</v>
      </c>
    </row>
    <row r="136" spans="1:10" ht="12.75" customHeight="1" x14ac:dyDescent="0.2">
      <c r="A136" s="131" t="s">
        <v>766</v>
      </c>
      <c r="B136" s="132">
        <v>598</v>
      </c>
      <c r="D136" s="108" t="s">
        <v>490</v>
      </c>
      <c r="E136" s="108">
        <v>282</v>
      </c>
      <c r="G136" s="98" t="s">
        <v>444</v>
      </c>
      <c r="H136" s="101">
        <v>1260</v>
      </c>
    </row>
    <row r="137" spans="1:10" ht="12.75" customHeight="1" x14ac:dyDescent="0.2">
      <c r="A137" s="98" t="s">
        <v>435</v>
      </c>
      <c r="B137" s="99">
        <v>572</v>
      </c>
      <c r="D137" s="108" t="s">
        <v>821</v>
      </c>
      <c r="E137" s="108">
        <v>253</v>
      </c>
      <c r="G137" s="98" t="s">
        <v>445</v>
      </c>
      <c r="H137" s="101">
        <v>731</v>
      </c>
    </row>
    <row r="138" spans="1:10" ht="12.75" customHeight="1" x14ac:dyDescent="0.2">
      <c r="A138" s="98" t="s">
        <v>436</v>
      </c>
      <c r="B138" s="99">
        <v>563</v>
      </c>
      <c r="D138" s="98" t="s">
        <v>440</v>
      </c>
      <c r="E138" s="101">
        <v>222</v>
      </c>
      <c r="G138" s="98" t="s">
        <v>446</v>
      </c>
      <c r="H138" s="101">
        <v>621</v>
      </c>
    </row>
    <row r="139" spans="1:10" ht="12.75" customHeight="1" x14ac:dyDescent="0.2">
      <c r="A139" s="131" t="s">
        <v>769</v>
      </c>
      <c r="B139" s="132">
        <v>441</v>
      </c>
      <c r="D139" s="98" t="s">
        <v>441</v>
      </c>
      <c r="E139" s="101">
        <v>187</v>
      </c>
      <c r="G139" s="98" t="s">
        <v>447</v>
      </c>
      <c r="H139" s="101">
        <v>429</v>
      </c>
    </row>
    <row r="140" spans="1:10" ht="12.75" customHeight="1" x14ac:dyDescent="0.2">
      <c r="A140" s="98" t="s">
        <v>437</v>
      </c>
      <c r="B140" s="99">
        <v>404</v>
      </c>
      <c r="D140" s="98" t="s">
        <v>442</v>
      </c>
      <c r="E140" s="101">
        <v>146</v>
      </c>
      <c r="G140" s="98" t="s">
        <v>448</v>
      </c>
      <c r="H140" s="101">
        <v>426</v>
      </c>
    </row>
    <row r="141" spans="1:10" ht="12.75" customHeight="1" x14ac:dyDescent="0.2">
      <c r="A141" s="98" t="s">
        <v>438</v>
      </c>
      <c r="B141" s="99">
        <v>342</v>
      </c>
      <c r="D141" s="108" t="s">
        <v>708</v>
      </c>
      <c r="E141" s="108">
        <v>103</v>
      </c>
      <c r="G141" s="98" t="s">
        <v>449</v>
      </c>
      <c r="H141" s="101">
        <v>382</v>
      </c>
    </row>
    <row r="142" spans="1:10" ht="12.75" customHeight="1" x14ac:dyDescent="0.2">
      <c r="A142" s="108" t="s">
        <v>675</v>
      </c>
      <c r="B142" s="104">
        <v>184</v>
      </c>
      <c r="E142" s="97">
        <f>SUM(E135:E141)</f>
        <v>1865</v>
      </c>
      <c r="G142" s="98" t="s">
        <v>450</v>
      </c>
      <c r="H142" s="101">
        <v>378</v>
      </c>
    </row>
    <row r="143" spans="1:10" ht="12.75" customHeight="1" x14ac:dyDescent="0.2">
      <c r="A143" s="131" t="s">
        <v>767</v>
      </c>
      <c r="B143" s="132">
        <v>152</v>
      </c>
      <c r="D143" s="98"/>
      <c r="E143" s="101"/>
      <c r="G143" s="98" t="s">
        <v>451</v>
      </c>
      <c r="H143" s="101">
        <v>365</v>
      </c>
    </row>
    <row r="144" spans="1:10" ht="12.75" customHeight="1" x14ac:dyDescent="0.2">
      <c r="A144" s="131" t="s">
        <v>768</v>
      </c>
      <c r="B144" s="132">
        <v>145</v>
      </c>
      <c r="D144" s="98"/>
      <c r="E144" s="101"/>
      <c r="G144" s="98" t="s">
        <v>452</v>
      </c>
      <c r="H144" s="101">
        <v>356</v>
      </c>
    </row>
    <row r="145" spans="1:8" ht="12.75" customHeight="1" x14ac:dyDescent="0.2">
      <c r="A145" s="98" t="s">
        <v>439</v>
      </c>
      <c r="B145" s="99">
        <v>102</v>
      </c>
      <c r="D145" s="98"/>
      <c r="E145" s="101"/>
      <c r="G145" s="98" t="s">
        <v>453</v>
      </c>
      <c r="H145" s="101">
        <v>353</v>
      </c>
    </row>
    <row r="146" spans="1:8" ht="12.75" customHeight="1" x14ac:dyDescent="0.2">
      <c r="A146" s="118"/>
      <c r="B146" s="116">
        <f>SUM(B135:B145)</f>
        <v>4303</v>
      </c>
      <c r="D146" s="110"/>
      <c r="E146" s="110"/>
      <c r="G146" s="98" t="s">
        <v>454</v>
      </c>
      <c r="H146" s="101">
        <v>333</v>
      </c>
    </row>
    <row r="147" spans="1:8" ht="12.75" customHeight="1" x14ac:dyDescent="0.2">
      <c r="G147" s="98" t="s">
        <v>455</v>
      </c>
      <c r="H147" s="101">
        <v>234</v>
      </c>
    </row>
    <row r="148" spans="1:8" ht="12.75" customHeight="1" x14ac:dyDescent="0.2">
      <c r="A148" s="118"/>
      <c r="D148" s="102" t="s">
        <v>102</v>
      </c>
      <c r="G148" s="98" t="s">
        <v>456</v>
      </c>
      <c r="H148" s="101">
        <v>216</v>
      </c>
    </row>
    <row r="149" spans="1:8" ht="12.75" customHeight="1" x14ac:dyDescent="0.2">
      <c r="A149" s="98" t="s">
        <v>465</v>
      </c>
      <c r="B149" s="107">
        <v>137</v>
      </c>
      <c r="G149" s="98" t="s">
        <v>457</v>
      </c>
      <c r="H149" s="101">
        <v>207</v>
      </c>
    </row>
    <row r="150" spans="1:8" ht="12.75" customHeight="1" x14ac:dyDescent="0.2">
      <c r="A150" s="118"/>
      <c r="D150" s="98"/>
      <c r="E150" s="101"/>
      <c r="G150" s="98" t="s">
        <v>458</v>
      </c>
      <c r="H150" s="101">
        <v>202</v>
      </c>
    </row>
    <row r="151" spans="1:8" ht="12.75" customHeight="1" x14ac:dyDescent="0.2">
      <c r="A151" s="110"/>
      <c r="B151" s="111"/>
      <c r="D151" s="98"/>
      <c r="E151" s="101"/>
      <c r="G151" s="98" t="s">
        <v>459</v>
      </c>
      <c r="H151" s="101">
        <v>201</v>
      </c>
    </row>
    <row r="152" spans="1:8" ht="12.75" customHeight="1" x14ac:dyDescent="0.2">
      <c r="A152" s="103" t="s">
        <v>214</v>
      </c>
      <c r="B152" s="104" t="s">
        <v>771</v>
      </c>
      <c r="D152" s="98" t="s">
        <v>466</v>
      </c>
      <c r="E152" s="101">
        <v>294</v>
      </c>
      <c r="G152" s="98" t="s">
        <v>460</v>
      </c>
      <c r="H152" s="101">
        <v>182</v>
      </c>
    </row>
    <row r="153" spans="1:8" ht="12.75" customHeight="1" x14ac:dyDescent="0.2">
      <c r="A153" s="103" t="s">
        <v>672</v>
      </c>
      <c r="B153" s="112">
        <v>440</v>
      </c>
      <c r="D153" s="98" t="s">
        <v>467</v>
      </c>
      <c r="E153" s="101">
        <v>132</v>
      </c>
      <c r="G153" s="98" t="s">
        <v>461</v>
      </c>
      <c r="H153" s="101">
        <v>181</v>
      </c>
    </row>
    <row r="154" spans="1:8" ht="12.75" customHeight="1" x14ac:dyDescent="0.2">
      <c r="A154" s="98" t="s">
        <v>468</v>
      </c>
      <c r="B154" s="99">
        <v>395</v>
      </c>
      <c r="D154" s="98"/>
      <c r="E154" s="96">
        <f>SUM(E152:E153)</f>
        <v>426</v>
      </c>
      <c r="G154" s="98" t="s">
        <v>462</v>
      </c>
      <c r="H154" s="101">
        <v>163</v>
      </c>
    </row>
    <row r="155" spans="1:8" ht="12.75" customHeight="1" x14ac:dyDescent="0.2">
      <c r="A155" s="98" t="s">
        <v>469</v>
      </c>
      <c r="B155" s="99">
        <v>237</v>
      </c>
      <c r="G155" s="98" t="s">
        <v>463</v>
      </c>
      <c r="H155" s="101">
        <v>137</v>
      </c>
    </row>
    <row r="156" spans="1:8" ht="12.75" customHeight="1" x14ac:dyDescent="0.2">
      <c r="A156" s="98" t="s">
        <v>470</v>
      </c>
      <c r="B156" s="99">
        <v>161</v>
      </c>
      <c r="G156" s="98" t="s">
        <v>464</v>
      </c>
      <c r="H156" s="101">
        <v>131</v>
      </c>
    </row>
    <row r="157" spans="1:8" ht="12.75" customHeight="1" x14ac:dyDescent="0.2">
      <c r="A157" s="98" t="s">
        <v>471</v>
      </c>
      <c r="B157" s="99">
        <v>148</v>
      </c>
      <c r="H157" s="97">
        <f>SUM(H135:H156)</f>
        <v>9082</v>
      </c>
    </row>
    <row r="158" spans="1:8" ht="12.75" customHeight="1" x14ac:dyDescent="0.2">
      <c r="A158" s="98" t="s">
        <v>472</v>
      </c>
      <c r="B158" s="99">
        <v>103</v>
      </c>
    </row>
    <row r="159" spans="1:8" ht="12.75" customHeight="1" x14ac:dyDescent="0.2">
      <c r="A159" s="98"/>
      <c r="B159" s="107">
        <f>SUM(B153:B158)</f>
        <v>1484</v>
      </c>
    </row>
    <row r="160" spans="1:8" ht="12.75" customHeight="1" x14ac:dyDescent="0.2">
      <c r="A160" s="110"/>
      <c r="B160" s="111"/>
      <c r="D160" s="110"/>
      <c r="E160" s="110"/>
      <c r="G160" s="110"/>
      <c r="H160" s="110"/>
    </row>
    <row r="161" spans="1:8" ht="12.75" customHeight="1" x14ac:dyDescent="0.2">
      <c r="A161" s="98" t="s">
        <v>473</v>
      </c>
      <c r="B161" s="99">
        <v>1750</v>
      </c>
      <c r="D161" s="98" t="s">
        <v>504</v>
      </c>
      <c r="E161" s="101">
        <v>308</v>
      </c>
      <c r="G161" s="98" t="s">
        <v>506</v>
      </c>
      <c r="H161" s="101">
        <v>1063</v>
      </c>
    </row>
    <row r="162" spans="1:8" ht="12.75" customHeight="1" x14ac:dyDescent="0.2">
      <c r="A162" s="103" t="s">
        <v>474</v>
      </c>
      <c r="B162" s="112" t="s">
        <v>773</v>
      </c>
      <c r="D162" s="98" t="s">
        <v>505</v>
      </c>
      <c r="E162" s="101">
        <v>181</v>
      </c>
      <c r="G162" s="98" t="s">
        <v>507</v>
      </c>
      <c r="H162" s="101">
        <v>823</v>
      </c>
    </row>
    <row r="163" spans="1:8" ht="12.75" customHeight="1" x14ac:dyDescent="0.2">
      <c r="A163" s="103" t="s">
        <v>475</v>
      </c>
      <c r="B163" s="108" t="s">
        <v>770</v>
      </c>
      <c r="E163" s="97">
        <f>SUM(E161:E162)</f>
        <v>489</v>
      </c>
      <c r="G163" s="98" t="s">
        <v>508</v>
      </c>
      <c r="H163" s="101">
        <v>259</v>
      </c>
    </row>
    <row r="164" spans="1:8" ht="12.75" customHeight="1" x14ac:dyDescent="0.2">
      <c r="A164" s="98" t="s">
        <v>476</v>
      </c>
      <c r="B164" s="99">
        <v>1109</v>
      </c>
      <c r="G164" s="98" t="s">
        <v>509</v>
      </c>
      <c r="H164" s="101">
        <v>163</v>
      </c>
    </row>
    <row r="165" spans="1:8" ht="12.75" customHeight="1" x14ac:dyDescent="0.2">
      <c r="A165" s="98" t="s">
        <v>477</v>
      </c>
      <c r="B165" s="99">
        <v>1021</v>
      </c>
      <c r="D165" s="102" t="s">
        <v>16</v>
      </c>
      <c r="G165" s="98" t="s">
        <v>510</v>
      </c>
      <c r="H165" s="101">
        <v>155</v>
      </c>
    </row>
    <row r="166" spans="1:8" ht="12.75" customHeight="1" x14ac:dyDescent="0.2">
      <c r="A166" s="98" t="s">
        <v>478</v>
      </c>
      <c r="B166" s="99">
        <v>875</v>
      </c>
      <c r="G166" s="103" t="s">
        <v>511</v>
      </c>
      <c r="H166" s="106" t="s">
        <v>751</v>
      </c>
    </row>
    <row r="167" spans="1:8" ht="12.75" customHeight="1" x14ac:dyDescent="0.2">
      <c r="A167" s="98" t="s">
        <v>479</v>
      </c>
      <c r="B167" s="99">
        <v>818</v>
      </c>
      <c r="G167" s="98" t="s">
        <v>512</v>
      </c>
      <c r="H167" s="101">
        <v>109</v>
      </c>
    </row>
    <row r="168" spans="1:8" ht="12.75" customHeight="1" x14ac:dyDescent="0.2">
      <c r="A168" s="98" t="s">
        <v>480</v>
      </c>
      <c r="B168" s="99">
        <v>559</v>
      </c>
      <c r="G168" s="98" t="s">
        <v>513</v>
      </c>
      <c r="H168" s="101">
        <v>105</v>
      </c>
    </row>
    <row r="169" spans="1:8" ht="12.75" customHeight="1" x14ac:dyDescent="0.2">
      <c r="A169" s="98" t="s">
        <v>481</v>
      </c>
      <c r="B169" s="99">
        <v>483</v>
      </c>
      <c r="D169" s="98" t="s">
        <v>514</v>
      </c>
      <c r="E169" s="101">
        <v>719</v>
      </c>
      <c r="H169" s="97">
        <f>SUM(H161:H168)</f>
        <v>2677</v>
      </c>
    </row>
    <row r="170" spans="1:8" ht="12.75" customHeight="1" x14ac:dyDescent="0.2">
      <c r="A170" s="103" t="s">
        <v>482</v>
      </c>
      <c r="B170" s="112" t="s">
        <v>854</v>
      </c>
      <c r="D170" s="98" t="s">
        <v>515</v>
      </c>
      <c r="E170" s="101">
        <v>717</v>
      </c>
    </row>
    <row r="171" spans="1:8" ht="12.75" customHeight="1" x14ac:dyDescent="0.2">
      <c r="A171" s="103" t="s">
        <v>483</v>
      </c>
      <c r="B171" s="112" t="s">
        <v>856</v>
      </c>
      <c r="D171" s="103" t="s">
        <v>482</v>
      </c>
      <c r="E171" s="112">
        <v>475</v>
      </c>
      <c r="G171" s="110"/>
      <c r="H171" s="110"/>
    </row>
    <row r="172" spans="1:8" ht="12.75" customHeight="1" x14ac:dyDescent="0.2">
      <c r="A172" s="98" t="s">
        <v>484</v>
      </c>
      <c r="B172" s="99">
        <v>429</v>
      </c>
      <c r="D172" s="103" t="s">
        <v>827</v>
      </c>
      <c r="E172" s="108">
        <v>454</v>
      </c>
      <c r="G172" s="98" t="s">
        <v>522</v>
      </c>
      <c r="H172" s="101">
        <v>1081</v>
      </c>
    </row>
    <row r="173" spans="1:8" ht="12.75" customHeight="1" x14ac:dyDescent="0.2">
      <c r="A173" s="98" t="s">
        <v>485</v>
      </c>
      <c r="B173" s="99">
        <v>421</v>
      </c>
      <c r="D173" s="98" t="s">
        <v>516</v>
      </c>
      <c r="E173" s="101">
        <v>360</v>
      </c>
      <c r="G173" s="98" t="s">
        <v>523</v>
      </c>
      <c r="H173" s="101">
        <v>957</v>
      </c>
    </row>
    <row r="174" spans="1:8" ht="12.75" customHeight="1" x14ac:dyDescent="0.2">
      <c r="A174" s="103" t="s">
        <v>486</v>
      </c>
      <c r="B174" s="112" t="s">
        <v>780</v>
      </c>
      <c r="D174" s="98" t="s">
        <v>517</v>
      </c>
      <c r="E174" s="101">
        <v>245</v>
      </c>
      <c r="G174" s="98" t="s">
        <v>524</v>
      </c>
      <c r="H174" s="101">
        <v>579</v>
      </c>
    </row>
    <row r="175" spans="1:8" ht="12.75" customHeight="1" x14ac:dyDescent="0.2">
      <c r="A175" s="98" t="s">
        <v>487</v>
      </c>
      <c r="B175" s="99">
        <v>368</v>
      </c>
      <c r="D175" s="103" t="s">
        <v>855</v>
      </c>
      <c r="E175" s="108">
        <v>263</v>
      </c>
      <c r="G175" s="98" t="s">
        <v>525</v>
      </c>
      <c r="H175" s="101">
        <v>450</v>
      </c>
    </row>
    <row r="176" spans="1:8" ht="12.75" customHeight="1" x14ac:dyDescent="0.2">
      <c r="A176" s="98" t="s">
        <v>488</v>
      </c>
      <c r="B176" s="99">
        <v>327</v>
      </c>
      <c r="D176" s="98" t="s">
        <v>518</v>
      </c>
      <c r="E176" s="101">
        <v>206</v>
      </c>
      <c r="G176" s="98" t="s">
        <v>526</v>
      </c>
      <c r="H176" s="101">
        <v>214</v>
      </c>
    </row>
    <row r="177" spans="1:8" ht="12.75" customHeight="1" x14ac:dyDescent="0.2">
      <c r="A177" s="98" t="s">
        <v>489</v>
      </c>
      <c r="B177" s="99">
        <v>321</v>
      </c>
      <c r="D177" s="98" t="s">
        <v>519</v>
      </c>
      <c r="E177" s="101">
        <v>199</v>
      </c>
      <c r="G177" s="98" t="s">
        <v>527</v>
      </c>
      <c r="H177" s="101">
        <v>185</v>
      </c>
    </row>
    <row r="178" spans="1:8" ht="12.75" customHeight="1" x14ac:dyDescent="0.2">
      <c r="A178" s="103" t="s">
        <v>490</v>
      </c>
      <c r="B178" s="112" t="s">
        <v>825</v>
      </c>
      <c r="D178" s="98" t="s">
        <v>520</v>
      </c>
      <c r="E178" s="101">
        <v>146</v>
      </c>
      <c r="G178" s="98" t="s">
        <v>528</v>
      </c>
      <c r="H178" s="101">
        <v>110</v>
      </c>
    </row>
    <row r="179" spans="1:8" ht="12.75" customHeight="1" x14ac:dyDescent="0.2">
      <c r="A179" s="98" t="s">
        <v>491</v>
      </c>
      <c r="B179" s="99">
        <v>279</v>
      </c>
      <c r="D179" s="98" t="s">
        <v>521</v>
      </c>
      <c r="E179" s="101">
        <v>131</v>
      </c>
      <c r="H179" s="97">
        <f>SUM(H172:H178)</f>
        <v>3576</v>
      </c>
    </row>
    <row r="180" spans="1:8" ht="12.75" customHeight="1" x14ac:dyDescent="0.2">
      <c r="A180" s="98" t="s">
        <v>492</v>
      </c>
      <c r="B180" s="99">
        <v>274</v>
      </c>
      <c r="E180" s="97">
        <f>SUM(E169:E179)</f>
        <v>3915</v>
      </c>
    </row>
    <row r="181" spans="1:8" ht="12.75" customHeight="1" x14ac:dyDescent="0.2">
      <c r="A181" s="98" t="s">
        <v>493</v>
      </c>
      <c r="B181" s="99">
        <v>265</v>
      </c>
    </row>
    <row r="182" spans="1:8" ht="12.75" customHeight="1" x14ac:dyDescent="0.2">
      <c r="A182" s="98" t="s">
        <v>494</v>
      </c>
      <c r="B182" s="99">
        <v>240</v>
      </c>
      <c r="G182" s="110"/>
      <c r="H182" s="110"/>
    </row>
    <row r="183" spans="1:8" ht="12.75" customHeight="1" x14ac:dyDescent="0.2">
      <c r="A183" s="98" t="s">
        <v>495</v>
      </c>
      <c r="B183" s="99">
        <v>227</v>
      </c>
      <c r="D183" s="102" t="s">
        <v>51</v>
      </c>
      <c r="G183" s="98" t="s">
        <v>529</v>
      </c>
      <c r="H183" s="96">
        <v>204</v>
      </c>
    </row>
    <row r="184" spans="1:8" ht="12.75" customHeight="1" x14ac:dyDescent="0.2">
      <c r="A184" s="98" t="s">
        <v>496</v>
      </c>
      <c r="B184" s="99">
        <v>220</v>
      </c>
    </row>
    <row r="185" spans="1:8" ht="12.75" customHeight="1" x14ac:dyDescent="0.2">
      <c r="A185" s="98" t="s">
        <v>497</v>
      </c>
      <c r="B185" s="99">
        <v>197</v>
      </c>
      <c r="D185" s="102" t="s">
        <v>62</v>
      </c>
    </row>
    <row r="186" spans="1:8" ht="12.75" customHeight="1" x14ac:dyDescent="0.2">
      <c r="A186" s="98" t="s">
        <v>498</v>
      </c>
      <c r="B186" s="99">
        <v>192</v>
      </c>
      <c r="G186" s="102" t="s">
        <v>5</v>
      </c>
    </row>
    <row r="187" spans="1:8" ht="12.75" customHeight="1" x14ac:dyDescent="0.2">
      <c r="A187" s="98" t="s">
        <v>499</v>
      </c>
      <c r="B187" s="99">
        <v>191</v>
      </c>
    </row>
    <row r="188" spans="1:8" ht="12.75" customHeight="1" x14ac:dyDescent="0.2">
      <c r="A188" s="98" t="s">
        <v>500</v>
      </c>
      <c r="B188" s="99">
        <v>117</v>
      </c>
      <c r="D188" s="110"/>
      <c r="E188" s="110"/>
      <c r="G188" s="103" t="s">
        <v>533</v>
      </c>
      <c r="H188" s="108" t="s">
        <v>701</v>
      </c>
    </row>
    <row r="189" spans="1:8" ht="12.75" customHeight="1" x14ac:dyDescent="0.2">
      <c r="A189" s="98" t="s">
        <v>501</v>
      </c>
      <c r="B189" s="99">
        <v>117</v>
      </c>
      <c r="D189" s="98" t="s">
        <v>530</v>
      </c>
      <c r="E189" s="101">
        <v>536</v>
      </c>
      <c r="G189" s="98" t="s">
        <v>534</v>
      </c>
      <c r="H189" s="96">
        <v>140</v>
      </c>
    </row>
    <row r="190" spans="1:8" ht="12.75" customHeight="1" x14ac:dyDescent="0.2">
      <c r="A190" s="98" t="s">
        <v>502</v>
      </c>
      <c r="B190" s="99">
        <v>102</v>
      </c>
      <c r="D190" s="98" t="s">
        <v>531</v>
      </c>
      <c r="E190" s="101">
        <v>241</v>
      </c>
    </row>
    <row r="191" spans="1:8" ht="12.75" customHeight="1" x14ac:dyDescent="0.2">
      <c r="A191" s="98" t="s">
        <v>503</v>
      </c>
      <c r="B191" s="99">
        <v>101</v>
      </c>
      <c r="D191" s="98" t="s">
        <v>532</v>
      </c>
      <c r="E191" s="101">
        <v>140</v>
      </c>
      <c r="G191" s="108" t="s">
        <v>839</v>
      </c>
      <c r="H191" s="108">
        <v>943</v>
      </c>
    </row>
    <row r="192" spans="1:8" ht="12.75" customHeight="1" x14ac:dyDescent="0.2">
      <c r="A192" s="118"/>
      <c r="B192" s="116">
        <f>SUM(B161:B191)</f>
        <v>11003</v>
      </c>
      <c r="E192" s="97">
        <f>SUM(E189:E191)</f>
        <v>917</v>
      </c>
      <c r="G192" s="108" t="s">
        <v>685</v>
      </c>
      <c r="H192" s="108">
        <v>605</v>
      </c>
    </row>
    <row r="193" spans="1:8" ht="12.75" customHeight="1" x14ac:dyDescent="0.2">
      <c r="A193" s="118"/>
      <c r="G193" s="98" t="s">
        <v>538</v>
      </c>
      <c r="H193" s="101">
        <v>122</v>
      </c>
    </row>
    <row r="194" spans="1:8" ht="12.75" customHeight="1" x14ac:dyDescent="0.2">
      <c r="A194" s="102" t="s">
        <v>55</v>
      </c>
      <c r="D194" s="98" t="s">
        <v>535</v>
      </c>
      <c r="E194" s="101">
        <v>242</v>
      </c>
      <c r="H194" s="97">
        <f>SUM(H191:H193)</f>
        <v>1670</v>
      </c>
    </row>
    <row r="195" spans="1:8" ht="12.75" customHeight="1" x14ac:dyDescent="0.2">
      <c r="A195" s="118"/>
      <c r="D195" s="98" t="s">
        <v>536</v>
      </c>
      <c r="E195" s="101">
        <v>173</v>
      </c>
    </row>
    <row r="196" spans="1:8" ht="12.75" customHeight="1" x14ac:dyDescent="0.2">
      <c r="A196" s="118"/>
      <c r="D196" s="98" t="s">
        <v>537</v>
      </c>
      <c r="E196" s="101">
        <v>105</v>
      </c>
      <c r="G196" s="98" t="s">
        <v>542</v>
      </c>
      <c r="H196" s="101">
        <v>111</v>
      </c>
    </row>
    <row r="197" spans="1:8" ht="12.75" customHeight="1" x14ac:dyDescent="0.2">
      <c r="A197" s="118"/>
      <c r="E197" s="97">
        <f>SUM(E194:E196)</f>
        <v>520</v>
      </c>
      <c r="G197" s="98" t="s">
        <v>543</v>
      </c>
      <c r="H197" s="101">
        <v>104</v>
      </c>
    </row>
    <row r="198" spans="1:8" ht="12.75" customHeight="1" x14ac:dyDescent="0.2">
      <c r="A198" s="127" t="s">
        <v>777</v>
      </c>
      <c r="B198" s="129">
        <v>167</v>
      </c>
      <c r="H198" s="97">
        <f>SUM(H196:H197)</f>
        <v>215</v>
      </c>
    </row>
    <row r="199" spans="1:8" ht="12.75" customHeight="1" x14ac:dyDescent="0.2">
      <c r="A199" s="98" t="s">
        <v>539</v>
      </c>
      <c r="B199" s="99">
        <v>120</v>
      </c>
      <c r="D199" s="98" t="s">
        <v>540</v>
      </c>
      <c r="E199" s="96">
        <v>382</v>
      </c>
    </row>
    <row r="200" spans="1:8" ht="12.75" customHeight="1" x14ac:dyDescent="0.2">
      <c r="A200" s="118"/>
      <c r="B200" s="116">
        <f>SUM(B198:B199)</f>
        <v>287</v>
      </c>
    </row>
    <row r="201" spans="1:8" ht="12.75" customHeight="1" x14ac:dyDescent="0.2">
      <c r="A201" s="118"/>
      <c r="G201" s="103" t="s">
        <v>866</v>
      </c>
      <c r="H201" s="102">
        <v>205</v>
      </c>
    </row>
    <row r="202" spans="1:8" ht="12.75" customHeight="1" x14ac:dyDescent="0.2">
      <c r="A202" s="118"/>
      <c r="G202" s="98" t="s">
        <v>545</v>
      </c>
      <c r="H202" s="101">
        <v>181</v>
      </c>
    </row>
    <row r="203" spans="1:8" ht="12.75" customHeight="1" x14ac:dyDescent="0.2">
      <c r="A203" s="102" t="s">
        <v>31</v>
      </c>
      <c r="D203" s="98" t="s">
        <v>544</v>
      </c>
      <c r="E203" s="96">
        <v>177</v>
      </c>
      <c r="G203" s="98" t="s">
        <v>546</v>
      </c>
      <c r="H203" s="101">
        <v>178</v>
      </c>
    </row>
    <row r="204" spans="1:8" ht="12.75" customHeight="1" x14ac:dyDescent="0.2">
      <c r="A204" s="118"/>
      <c r="G204" s="103" t="s">
        <v>865</v>
      </c>
      <c r="H204" s="108">
        <v>135</v>
      </c>
    </row>
    <row r="205" spans="1:8" ht="12.75" customHeight="1" x14ac:dyDescent="0.2">
      <c r="A205" s="118"/>
      <c r="H205" s="97">
        <f>SUM(H201:H204)</f>
        <v>699</v>
      </c>
    </row>
    <row r="206" spans="1:8" ht="12.75" customHeight="1" x14ac:dyDescent="0.2">
      <c r="A206" s="118"/>
    </row>
    <row r="207" spans="1:8" ht="12.75" customHeight="1" x14ac:dyDescent="0.2">
      <c r="A207" s="98" t="s">
        <v>547</v>
      </c>
      <c r="B207" s="99">
        <v>236</v>
      </c>
      <c r="D207" s="98" t="s">
        <v>549</v>
      </c>
      <c r="E207" s="101">
        <v>460</v>
      </c>
      <c r="G207" s="98" t="s">
        <v>552</v>
      </c>
      <c r="H207" s="101">
        <v>710</v>
      </c>
    </row>
    <row r="208" spans="1:8" ht="12.75" customHeight="1" x14ac:dyDescent="0.2">
      <c r="A208" s="103" t="s">
        <v>402</v>
      </c>
      <c r="B208" s="112">
        <v>154</v>
      </c>
      <c r="D208" s="98" t="s">
        <v>550</v>
      </c>
      <c r="E208" s="101">
        <v>388</v>
      </c>
      <c r="G208" s="98" t="s">
        <v>553</v>
      </c>
      <c r="H208" s="101">
        <v>536</v>
      </c>
    </row>
    <row r="209" spans="1:8" ht="12.75" customHeight="1" x14ac:dyDescent="0.2">
      <c r="A209" s="98" t="s">
        <v>548</v>
      </c>
      <c r="B209" s="99">
        <v>151</v>
      </c>
      <c r="D209" s="98" t="s">
        <v>551</v>
      </c>
      <c r="E209" s="101">
        <v>166</v>
      </c>
      <c r="G209" s="98" t="s">
        <v>554</v>
      </c>
      <c r="H209" s="101">
        <v>422</v>
      </c>
    </row>
    <row r="210" spans="1:8" ht="12.75" customHeight="1" x14ac:dyDescent="0.2">
      <c r="A210" s="113" t="s">
        <v>689</v>
      </c>
      <c r="B210" s="104">
        <v>106</v>
      </c>
      <c r="E210" s="97">
        <f>SUM(E207:E209)</f>
        <v>1014</v>
      </c>
      <c r="G210" s="98" t="s">
        <v>555</v>
      </c>
      <c r="H210" s="101">
        <v>416</v>
      </c>
    </row>
    <row r="211" spans="1:8" ht="12.75" customHeight="1" x14ac:dyDescent="0.2">
      <c r="B211" s="116">
        <f>SUM(B207:B210)</f>
        <v>647</v>
      </c>
      <c r="G211" s="103" t="s">
        <v>819</v>
      </c>
      <c r="H211" s="106">
        <v>344</v>
      </c>
    </row>
    <row r="212" spans="1:8" ht="12.75" customHeight="1" x14ac:dyDescent="0.2">
      <c r="A212" s="110"/>
      <c r="B212" s="111"/>
      <c r="D212" s="110"/>
      <c r="E212" s="110"/>
      <c r="G212" s="98" t="s">
        <v>556</v>
      </c>
      <c r="H212" s="101">
        <v>194</v>
      </c>
    </row>
    <row r="213" spans="1:8" ht="12.75" customHeight="1" x14ac:dyDescent="0.2">
      <c r="A213" s="98" t="s">
        <v>559</v>
      </c>
      <c r="B213" s="99">
        <v>279</v>
      </c>
      <c r="D213" s="98" t="s">
        <v>566</v>
      </c>
      <c r="E213" s="101">
        <v>708</v>
      </c>
      <c r="G213" s="98" t="s">
        <v>557</v>
      </c>
      <c r="H213" s="101">
        <v>142</v>
      </c>
    </row>
    <row r="214" spans="1:8" ht="12.75" customHeight="1" x14ac:dyDescent="0.2">
      <c r="A214" s="98" t="s">
        <v>560</v>
      </c>
      <c r="B214" s="99">
        <v>211</v>
      </c>
      <c r="D214" s="98" t="s">
        <v>567</v>
      </c>
      <c r="E214" s="101">
        <v>232</v>
      </c>
      <c r="G214" s="98" t="s">
        <v>558</v>
      </c>
      <c r="H214" s="101">
        <v>120</v>
      </c>
    </row>
    <row r="215" spans="1:8" ht="12.75" customHeight="1" x14ac:dyDescent="0.2">
      <c r="A215" s="98" t="s">
        <v>561</v>
      </c>
      <c r="B215" s="99">
        <v>135</v>
      </c>
      <c r="D215" s="98" t="s">
        <v>568</v>
      </c>
      <c r="E215" s="101">
        <v>132</v>
      </c>
      <c r="H215" s="97">
        <f>SUM(H207:H214)</f>
        <v>2884</v>
      </c>
    </row>
    <row r="216" spans="1:8" ht="12.75" customHeight="1" x14ac:dyDescent="0.2">
      <c r="A216" s="98" t="s">
        <v>562</v>
      </c>
      <c r="B216" s="99">
        <v>120</v>
      </c>
      <c r="D216" s="98" t="s">
        <v>569</v>
      </c>
      <c r="E216" s="101">
        <v>117</v>
      </c>
      <c r="G216" s="110"/>
      <c r="H216" s="110"/>
    </row>
    <row r="217" spans="1:8" ht="12.75" customHeight="1" x14ac:dyDescent="0.2">
      <c r="A217" s="98" t="s">
        <v>563</v>
      </c>
      <c r="B217" s="99">
        <v>114</v>
      </c>
      <c r="E217" s="97">
        <f>SUM(E213:E216)</f>
        <v>1189</v>
      </c>
      <c r="G217" s="98" t="s">
        <v>570</v>
      </c>
      <c r="H217" s="101">
        <v>121</v>
      </c>
    </row>
    <row r="218" spans="1:8" ht="12.75" customHeight="1" x14ac:dyDescent="0.2">
      <c r="A218" s="98" t="s">
        <v>564</v>
      </c>
      <c r="B218" s="99">
        <v>106</v>
      </c>
      <c r="G218" s="98" t="s">
        <v>571</v>
      </c>
      <c r="H218" s="101">
        <v>106</v>
      </c>
    </row>
    <row r="219" spans="1:8" ht="12.75" customHeight="1" x14ac:dyDescent="0.2">
      <c r="A219" s="98" t="s">
        <v>565</v>
      </c>
      <c r="B219" s="99">
        <v>103</v>
      </c>
      <c r="G219" s="98"/>
      <c r="H219" s="96">
        <f>SUM(H217:H218)</f>
        <v>227</v>
      </c>
    </row>
    <row r="220" spans="1:8" ht="12.75" customHeight="1" x14ac:dyDescent="0.2">
      <c r="A220" s="98"/>
      <c r="B220" s="107">
        <f>SUM(B213:B219)</f>
        <v>1068</v>
      </c>
      <c r="G220" s="98"/>
      <c r="H220" s="101"/>
    </row>
    <row r="221" spans="1:8" ht="12.75" customHeight="1" x14ac:dyDescent="0.2">
      <c r="A221" s="98"/>
      <c r="B221" s="99"/>
      <c r="G221" s="98"/>
      <c r="H221" s="101"/>
    </row>
    <row r="222" spans="1:8" ht="12.75" customHeight="1" x14ac:dyDescent="0.2">
      <c r="A222" s="98" t="s">
        <v>572</v>
      </c>
      <c r="B222" s="99">
        <v>159</v>
      </c>
      <c r="D222" s="98" t="s">
        <v>574</v>
      </c>
      <c r="E222" s="96">
        <v>476</v>
      </c>
      <c r="G222" s="98" t="s">
        <v>575</v>
      </c>
      <c r="H222" s="101">
        <v>338</v>
      </c>
    </row>
    <row r="223" spans="1:8" ht="12.75" customHeight="1" x14ac:dyDescent="0.2">
      <c r="A223" s="98" t="s">
        <v>573</v>
      </c>
      <c r="B223" s="99">
        <v>104</v>
      </c>
      <c r="G223" s="98" t="s">
        <v>576</v>
      </c>
      <c r="H223" s="101">
        <v>229</v>
      </c>
    </row>
    <row r="224" spans="1:8" ht="12.75" customHeight="1" x14ac:dyDescent="0.2">
      <c r="A224" s="98"/>
      <c r="B224" s="107">
        <f>SUM(B222:B223)</f>
        <v>263</v>
      </c>
      <c r="G224" s="98" t="s">
        <v>577</v>
      </c>
      <c r="H224" s="101">
        <v>135</v>
      </c>
    </row>
    <row r="225" spans="1:8" ht="12.75" customHeight="1" x14ac:dyDescent="0.2">
      <c r="A225" s="98"/>
      <c r="B225" s="99"/>
      <c r="G225" s="98" t="s">
        <v>578</v>
      </c>
      <c r="H225" s="101">
        <v>103</v>
      </c>
    </row>
    <row r="226" spans="1:8" ht="12.75" customHeight="1" x14ac:dyDescent="0.2">
      <c r="A226" s="98"/>
      <c r="B226" s="99"/>
      <c r="G226" s="98"/>
      <c r="H226" s="96">
        <f>SUM(H222:H225)</f>
        <v>805</v>
      </c>
    </row>
    <row r="227" spans="1:8" ht="12.75" customHeight="1" x14ac:dyDescent="0.2">
      <c r="A227" s="98"/>
      <c r="B227" s="99"/>
    </row>
    <row r="228" spans="1:8" ht="12.75" customHeight="1" x14ac:dyDescent="0.2">
      <c r="A228" s="98" t="s">
        <v>579</v>
      </c>
      <c r="B228" s="107">
        <v>113</v>
      </c>
      <c r="D228" s="98" t="s">
        <v>580</v>
      </c>
      <c r="E228" s="96">
        <v>133</v>
      </c>
      <c r="G228" s="103" t="s">
        <v>869</v>
      </c>
      <c r="H228" s="106">
        <v>134</v>
      </c>
    </row>
    <row r="229" spans="1:8" ht="12.75" customHeight="1" x14ac:dyDescent="0.2">
      <c r="A229" s="98"/>
      <c r="B229" s="99"/>
      <c r="G229" s="98" t="s">
        <v>581</v>
      </c>
      <c r="H229" s="101">
        <v>112</v>
      </c>
    </row>
    <row r="230" spans="1:8" ht="12.75" customHeight="1" x14ac:dyDescent="0.2">
      <c r="A230" s="98"/>
      <c r="B230" s="99"/>
      <c r="G230" s="98"/>
      <c r="H230" s="96">
        <f>SUM(H228:H229)</f>
        <v>246</v>
      </c>
    </row>
    <row r="231" spans="1:8" ht="12.75" customHeight="1" x14ac:dyDescent="0.2">
      <c r="A231" s="98" t="s">
        <v>582</v>
      </c>
      <c r="B231" s="99">
        <v>253</v>
      </c>
      <c r="D231" s="98" t="s">
        <v>584</v>
      </c>
      <c r="E231" s="96">
        <v>129</v>
      </c>
    </row>
    <row r="232" spans="1:8" ht="12.75" customHeight="1" x14ac:dyDescent="0.2">
      <c r="A232" s="98" t="s">
        <v>583</v>
      </c>
      <c r="B232" s="99">
        <v>134</v>
      </c>
      <c r="G232" s="98" t="s">
        <v>585</v>
      </c>
      <c r="H232" s="96">
        <v>251</v>
      </c>
    </row>
    <row r="233" spans="1:8" ht="12.75" customHeight="1" x14ac:dyDescent="0.2">
      <c r="A233" s="118"/>
      <c r="B233" s="116">
        <f>SUM(B231:B232)</f>
        <v>387</v>
      </c>
    </row>
    <row r="234" spans="1:8" ht="12.75" customHeight="1" x14ac:dyDescent="0.2">
      <c r="A234" s="118"/>
    </row>
    <row r="235" spans="1:8" ht="12.75" customHeight="1" x14ac:dyDescent="0.2">
      <c r="A235" s="98" t="s">
        <v>586</v>
      </c>
      <c r="B235" s="107">
        <v>130</v>
      </c>
      <c r="D235" s="98" t="s">
        <v>587</v>
      </c>
      <c r="E235" s="101">
        <v>1093</v>
      </c>
      <c r="G235" s="98" t="s">
        <v>589</v>
      </c>
      <c r="H235" s="101">
        <v>640</v>
      </c>
    </row>
    <row r="236" spans="1:8" ht="12.75" customHeight="1" x14ac:dyDescent="0.2">
      <c r="A236" s="118"/>
      <c r="D236" s="98" t="s">
        <v>588</v>
      </c>
      <c r="E236" s="101">
        <v>269</v>
      </c>
      <c r="G236" s="98" t="s">
        <v>590</v>
      </c>
      <c r="H236" s="101">
        <v>277</v>
      </c>
    </row>
    <row r="237" spans="1:8" ht="12.75" customHeight="1" x14ac:dyDescent="0.2">
      <c r="A237" s="118"/>
      <c r="E237" s="97">
        <f>SUM(E235:E236)</f>
        <v>1362</v>
      </c>
      <c r="H237" s="97">
        <f>SUM(H235:H236)</f>
        <v>917</v>
      </c>
    </row>
    <row r="238" spans="1:8" ht="12.75" customHeight="1" x14ac:dyDescent="0.2">
      <c r="A238" s="118"/>
    </row>
    <row r="239" spans="1:8" ht="12.75" customHeight="1" x14ac:dyDescent="0.2">
      <c r="A239" s="110"/>
      <c r="B239" s="111"/>
      <c r="D239" s="102" t="s">
        <v>247</v>
      </c>
      <c r="G239" s="102" t="s">
        <v>45</v>
      </c>
    </row>
    <row r="240" spans="1:8" ht="12.75" customHeight="1" x14ac:dyDescent="0.2">
      <c r="A240" s="98" t="s">
        <v>593</v>
      </c>
      <c r="B240" s="99">
        <v>1022</v>
      </c>
    </row>
    <row r="241" spans="1:8" ht="12.75" customHeight="1" x14ac:dyDescent="0.2">
      <c r="A241" s="98" t="s">
        <v>594</v>
      </c>
      <c r="B241" s="99">
        <v>334</v>
      </c>
      <c r="D241" s="102" t="s">
        <v>48</v>
      </c>
      <c r="G241" s="102" t="s">
        <v>38</v>
      </c>
    </row>
    <row r="242" spans="1:8" ht="12.75" customHeight="1" x14ac:dyDescent="0.2">
      <c r="A242" s="98" t="s">
        <v>595</v>
      </c>
      <c r="B242" s="99">
        <v>138</v>
      </c>
    </row>
    <row r="243" spans="1:8" ht="12.75" customHeight="1" x14ac:dyDescent="0.2">
      <c r="A243" s="98" t="s">
        <v>596</v>
      </c>
      <c r="B243" s="99">
        <v>105</v>
      </c>
      <c r="D243" s="102" t="s">
        <v>33</v>
      </c>
      <c r="G243" s="102" t="s">
        <v>98</v>
      </c>
    </row>
    <row r="244" spans="1:8" ht="12.75" customHeight="1" x14ac:dyDescent="0.2">
      <c r="A244" s="98" t="s">
        <v>597</v>
      </c>
      <c r="B244" s="99">
        <v>100</v>
      </c>
    </row>
    <row r="245" spans="1:8" ht="12.75" customHeight="1" x14ac:dyDescent="0.2">
      <c r="A245" s="118"/>
      <c r="B245" s="116">
        <f>SUM(B240:B244)</f>
        <v>1699</v>
      </c>
    </row>
    <row r="246" spans="1:8" ht="12.75" customHeight="1" x14ac:dyDescent="0.2">
      <c r="A246" s="118"/>
    </row>
    <row r="247" spans="1:8" ht="12.75" customHeight="1" x14ac:dyDescent="0.2">
      <c r="A247" s="102" t="s">
        <v>107</v>
      </c>
      <c r="D247" s="98" t="s">
        <v>598</v>
      </c>
      <c r="E247" s="96">
        <v>210</v>
      </c>
      <c r="G247" s="98" t="s">
        <v>599</v>
      </c>
      <c r="H247" s="101">
        <v>343</v>
      </c>
    </row>
    <row r="248" spans="1:8" ht="12.75" customHeight="1" x14ac:dyDescent="0.2">
      <c r="G248" s="98" t="s">
        <v>600</v>
      </c>
      <c r="H248" s="101">
        <v>211</v>
      </c>
    </row>
    <row r="249" spans="1:8" ht="12.75" customHeight="1" x14ac:dyDescent="0.2">
      <c r="G249" s="98" t="s">
        <v>601</v>
      </c>
      <c r="H249" s="101">
        <v>177</v>
      </c>
    </row>
    <row r="250" spans="1:8" ht="12.75" customHeight="1" x14ac:dyDescent="0.2">
      <c r="G250" s="98" t="s">
        <v>602</v>
      </c>
      <c r="H250" s="101">
        <v>136</v>
      </c>
    </row>
    <row r="251" spans="1:8" ht="12.75" customHeight="1" x14ac:dyDescent="0.2">
      <c r="G251" s="98" t="s">
        <v>603</v>
      </c>
      <c r="H251" s="101">
        <v>100</v>
      </c>
    </row>
    <row r="252" spans="1:8" ht="12.75" customHeight="1" x14ac:dyDescent="0.2">
      <c r="H252" s="97">
        <f>SUM(H247:H251)</f>
        <v>967</v>
      </c>
    </row>
    <row r="253" spans="1:8" ht="12.75" customHeight="1" x14ac:dyDescent="0.2">
      <c r="A253" s="118"/>
    </row>
    <row r="254" spans="1:8" ht="12.75" customHeight="1" x14ac:dyDescent="0.2">
      <c r="A254" s="98" t="s">
        <v>604</v>
      </c>
      <c r="B254" s="99">
        <v>180</v>
      </c>
      <c r="D254" s="98" t="s">
        <v>606</v>
      </c>
      <c r="E254" s="101">
        <v>1012</v>
      </c>
      <c r="G254" s="98" t="s">
        <v>611</v>
      </c>
      <c r="H254" s="101">
        <v>684</v>
      </c>
    </row>
    <row r="255" spans="1:8" ht="12.75" customHeight="1" x14ac:dyDescent="0.2">
      <c r="A255" s="98" t="s">
        <v>605</v>
      </c>
      <c r="B255" s="99">
        <v>123</v>
      </c>
      <c r="D255" s="98" t="s">
        <v>607</v>
      </c>
      <c r="E255" s="101">
        <v>683</v>
      </c>
      <c r="G255" s="98" t="s">
        <v>612</v>
      </c>
      <c r="H255" s="101">
        <v>383</v>
      </c>
    </row>
    <row r="256" spans="1:8" ht="12.75" customHeight="1" x14ac:dyDescent="0.2">
      <c r="A256" s="118"/>
      <c r="B256" s="116">
        <f>SUM(B254:B255)</f>
        <v>303</v>
      </c>
      <c r="D256" s="108" t="s">
        <v>959</v>
      </c>
      <c r="E256" s="108">
        <v>444</v>
      </c>
      <c r="G256" s="98" t="s">
        <v>613</v>
      </c>
      <c r="H256" s="101">
        <v>237</v>
      </c>
    </row>
    <row r="257" spans="1:8" ht="12.75" customHeight="1" x14ac:dyDescent="0.2">
      <c r="A257" s="118"/>
      <c r="D257" s="98" t="s">
        <v>608</v>
      </c>
      <c r="E257" s="101">
        <v>381</v>
      </c>
      <c r="G257" s="98" t="s">
        <v>614</v>
      </c>
      <c r="H257" s="101">
        <v>191</v>
      </c>
    </row>
    <row r="258" spans="1:8" ht="12.75" customHeight="1" x14ac:dyDescent="0.2">
      <c r="A258" s="118"/>
      <c r="D258" s="98" t="s">
        <v>609</v>
      </c>
      <c r="E258" s="101">
        <v>257</v>
      </c>
      <c r="G258" s="98" t="s">
        <v>615</v>
      </c>
      <c r="H258" s="101">
        <v>110</v>
      </c>
    </row>
    <row r="259" spans="1:8" ht="12.75" customHeight="1" x14ac:dyDescent="0.2">
      <c r="A259" s="118"/>
      <c r="D259" s="103" t="s">
        <v>610</v>
      </c>
      <c r="E259" s="106" t="s">
        <v>788</v>
      </c>
      <c r="G259" s="98"/>
      <c r="H259" s="96">
        <f>SUM(H254:H258)</f>
        <v>1605</v>
      </c>
    </row>
    <row r="260" spans="1:8" ht="12.75" customHeight="1" x14ac:dyDescent="0.2">
      <c r="A260" s="118"/>
      <c r="D260" s="98"/>
      <c r="E260" s="96">
        <f>SUM(E254:E259)</f>
        <v>2777</v>
      </c>
      <c r="G260" s="98"/>
      <c r="H260" s="101"/>
    </row>
    <row r="261" spans="1:8" ht="12.75" customHeight="1" x14ac:dyDescent="0.2">
      <c r="A261" s="110"/>
      <c r="B261" s="111"/>
      <c r="D261" s="110"/>
      <c r="E261" s="110"/>
      <c r="G261" s="110"/>
      <c r="H261" s="110"/>
    </row>
    <row r="262" spans="1:8" ht="12.75" customHeight="1" x14ac:dyDescent="0.2">
      <c r="A262" s="98" t="s">
        <v>616</v>
      </c>
      <c r="B262" s="107">
        <v>130</v>
      </c>
      <c r="D262" s="98" t="s">
        <v>617</v>
      </c>
      <c r="E262" s="101">
        <v>200</v>
      </c>
      <c r="G262" s="98" t="s">
        <v>620</v>
      </c>
      <c r="H262" s="101">
        <v>265</v>
      </c>
    </row>
    <row r="263" spans="1:8" ht="12.75" customHeight="1" x14ac:dyDescent="0.2">
      <c r="A263" s="118"/>
      <c r="D263" s="98" t="s">
        <v>618</v>
      </c>
      <c r="E263" s="101">
        <v>165</v>
      </c>
      <c r="G263" s="98" t="s">
        <v>621</v>
      </c>
      <c r="H263" s="101">
        <v>195</v>
      </c>
    </row>
    <row r="264" spans="1:8" ht="12.75" customHeight="1" x14ac:dyDescent="0.2">
      <c r="A264" s="118"/>
      <c r="D264" s="98" t="s">
        <v>619</v>
      </c>
      <c r="E264" s="101">
        <v>141</v>
      </c>
      <c r="G264" s="103" t="s">
        <v>622</v>
      </c>
      <c r="H264" s="106" t="s">
        <v>830</v>
      </c>
    </row>
    <row r="265" spans="1:8" ht="12.75" customHeight="1" x14ac:dyDescent="0.2">
      <c r="A265" s="118"/>
      <c r="E265" s="97">
        <f>SUM(E262:E264)</f>
        <v>506</v>
      </c>
      <c r="G265" s="98" t="s">
        <v>623</v>
      </c>
      <c r="H265" s="101">
        <v>153</v>
      </c>
    </row>
    <row r="266" spans="1:8" ht="12.75" customHeight="1" x14ac:dyDescent="0.2">
      <c r="A266" s="118"/>
      <c r="H266" s="97">
        <f>SUM(H262:H265)</f>
        <v>613</v>
      </c>
    </row>
    <row r="267" spans="1:8" ht="12.75" customHeight="1" x14ac:dyDescent="0.2">
      <c r="D267" s="102" t="s">
        <v>34</v>
      </c>
    </row>
    <row r="268" spans="1:8" ht="12.75" customHeight="1" x14ac:dyDescent="0.2">
      <c r="A268" s="98" t="s">
        <v>624</v>
      </c>
      <c r="B268" s="107">
        <v>161</v>
      </c>
      <c r="G268" s="102" t="s">
        <v>23</v>
      </c>
    </row>
    <row r="269" spans="1:8" ht="12.75" customHeight="1" x14ac:dyDescent="0.2">
      <c r="B269" s="102"/>
      <c r="D269" s="108" t="s">
        <v>878</v>
      </c>
      <c r="E269" s="108">
        <v>470</v>
      </c>
    </row>
    <row r="270" spans="1:8" ht="12.75" customHeight="1" x14ac:dyDescent="0.2">
      <c r="A270" s="102" t="s">
        <v>21</v>
      </c>
      <c r="D270" s="102" t="s">
        <v>710</v>
      </c>
      <c r="E270" s="102">
        <v>100</v>
      </c>
      <c r="G270" s="98" t="s">
        <v>625</v>
      </c>
      <c r="H270" s="101">
        <v>469</v>
      </c>
    </row>
    <row r="271" spans="1:8" ht="12.75" customHeight="1" x14ac:dyDescent="0.2">
      <c r="A271" s="118"/>
      <c r="B271" s="119"/>
      <c r="E271" s="97">
        <f>SUM(E269:E270)</f>
        <v>570</v>
      </c>
      <c r="G271" s="108" t="s">
        <v>881</v>
      </c>
      <c r="H271" s="108">
        <v>172</v>
      </c>
    </row>
    <row r="272" spans="1:8" ht="12.75" customHeight="1" x14ac:dyDescent="0.2">
      <c r="A272" s="98" t="s">
        <v>626</v>
      </c>
      <c r="B272" s="99">
        <v>451</v>
      </c>
      <c r="H272" s="97">
        <f>SUM(H270:H271)</f>
        <v>641</v>
      </c>
    </row>
    <row r="273" spans="1:8" ht="12.75" customHeight="1" x14ac:dyDescent="0.2">
      <c r="A273" s="98" t="s">
        <v>627</v>
      </c>
      <c r="B273" s="99">
        <v>424</v>
      </c>
    </row>
    <row r="274" spans="1:8" ht="12.75" customHeight="1" x14ac:dyDescent="0.2">
      <c r="A274" s="98" t="s">
        <v>628</v>
      </c>
      <c r="B274" s="99">
        <v>315</v>
      </c>
      <c r="G274" s="98" t="s">
        <v>634</v>
      </c>
      <c r="H274" s="101">
        <v>443</v>
      </c>
    </row>
    <row r="275" spans="1:8" ht="12.75" customHeight="1" x14ac:dyDescent="0.2">
      <c r="A275" s="98" t="s">
        <v>629</v>
      </c>
      <c r="B275" s="99">
        <v>282</v>
      </c>
      <c r="D275" s="98" t="s">
        <v>632</v>
      </c>
      <c r="E275" s="101">
        <v>119</v>
      </c>
      <c r="G275" s="98" t="s">
        <v>635</v>
      </c>
      <c r="H275" s="101">
        <v>373</v>
      </c>
    </row>
    <row r="276" spans="1:8" ht="12.75" customHeight="1" x14ac:dyDescent="0.2">
      <c r="A276" s="98" t="s">
        <v>630</v>
      </c>
      <c r="B276" s="99">
        <v>266</v>
      </c>
      <c r="D276" s="98" t="s">
        <v>633</v>
      </c>
      <c r="E276" s="101">
        <v>109</v>
      </c>
      <c r="H276" s="97">
        <f>SUM(H274:H275)</f>
        <v>816</v>
      </c>
    </row>
    <row r="277" spans="1:8" ht="12.75" customHeight="1" x14ac:dyDescent="0.2">
      <c r="A277" s="98" t="s">
        <v>631</v>
      </c>
      <c r="B277" s="99">
        <v>141</v>
      </c>
      <c r="E277" s="97">
        <f>SUM(E275:E276)</f>
        <v>228</v>
      </c>
    </row>
    <row r="278" spans="1:8" ht="12.75" customHeight="1" x14ac:dyDescent="0.2">
      <c r="A278" s="118"/>
      <c r="B278" s="116">
        <f>SUM(B272:B277)</f>
        <v>1879</v>
      </c>
    </row>
    <row r="280" spans="1:8" ht="12.75" customHeight="1" x14ac:dyDescent="0.2">
      <c r="A280" s="98" t="s">
        <v>636</v>
      </c>
      <c r="B280" s="107">
        <v>276</v>
      </c>
      <c r="D280" s="98" t="s">
        <v>637</v>
      </c>
      <c r="E280" s="101">
        <v>1156</v>
      </c>
      <c r="G280" s="133" t="s">
        <v>744</v>
      </c>
      <c r="H280" s="134">
        <v>331</v>
      </c>
    </row>
    <row r="281" spans="1:8" ht="12.75" customHeight="1" x14ac:dyDescent="0.2">
      <c r="D281" s="98" t="s">
        <v>638</v>
      </c>
      <c r="E281" s="101">
        <v>329</v>
      </c>
      <c r="G281" s="133" t="s">
        <v>745</v>
      </c>
      <c r="H281" s="134">
        <v>319</v>
      </c>
    </row>
    <row r="282" spans="1:8" ht="12.75" customHeight="1" x14ac:dyDescent="0.2">
      <c r="D282" s="98" t="s">
        <v>639</v>
      </c>
      <c r="E282" s="101">
        <v>319</v>
      </c>
      <c r="G282" s="133" t="s">
        <v>746</v>
      </c>
      <c r="H282" s="134">
        <v>222</v>
      </c>
    </row>
    <row r="283" spans="1:8" ht="12.75" customHeight="1" x14ac:dyDescent="0.2">
      <c r="D283" s="98" t="s">
        <v>640</v>
      </c>
      <c r="E283" s="101">
        <v>235</v>
      </c>
      <c r="G283" s="133" t="s">
        <v>747</v>
      </c>
      <c r="H283" s="134">
        <v>217</v>
      </c>
    </row>
    <row r="284" spans="1:8" ht="12.75" customHeight="1" x14ac:dyDescent="0.2">
      <c r="D284" s="98" t="s">
        <v>641</v>
      </c>
      <c r="E284" s="101">
        <v>223</v>
      </c>
      <c r="G284" s="133" t="s">
        <v>748</v>
      </c>
      <c r="H284" s="134">
        <v>201</v>
      </c>
    </row>
    <row r="285" spans="1:8" ht="12.75" customHeight="1" x14ac:dyDescent="0.2">
      <c r="D285" s="98" t="s">
        <v>642</v>
      </c>
      <c r="E285" s="101">
        <v>213</v>
      </c>
      <c r="G285" s="133" t="s">
        <v>749</v>
      </c>
      <c r="H285" s="134">
        <v>170</v>
      </c>
    </row>
    <row r="286" spans="1:8" ht="12.75" customHeight="1" x14ac:dyDescent="0.2">
      <c r="D286" s="98" t="s">
        <v>643</v>
      </c>
      <c r="E286" s="101">
        <v>171</v>
      </c>
      <c r="H286" s="97">
        <f>SUM(H280:H285)</f>
        <v>1460</v>
      </c>
    </row>
    <row r="287" spans="1:8" ht="12.75" customHeight="1" x14ac:dyDescent="0.2">
      <c r="D287" s="98" t="s">
        <v>644</v>
      </c>
      <c r="E287" s="101">
        <v>159</v>
      </c>
    </row>
    <row r="288" spans="1:8" ht="12.75" customHeight="1" x14ac:dyDescent="0.2">
      <c r="D288" s="98" t="s">
        <v>645</v>
      </c>
      <c r="E288" s="101">
        <v>114</v>
      </c>
    </row>
    <row r="289" spans="1:8" ht="12.75" customHeight="1" x14ac:dyDescent="0.2">
      <c r="D289" s="98" t="s">
        <v>646</v>
      </c>
      <c r="E289" s="101">
        <v>104</v>
      </c>
    </row>
    <row r="290" spans="1:8" ht="12.75" customHeight="1" x14ac:dyDescent="0.2">
      <c r="E290" s="97">
        <f>SUM(E280:E289)</f>
        <v>3023</v>
      </c>
    </row>
    <row r="292" spans="1:8" ht="12.75" customHeight="1" x14ac:dyDescent="0.2">
      <c r="A292" s="122" t="s">
        <v>729</v>
      </c>
      <c r="B292" s="111"/>
      <c r="D292" s="122" t="s">
        <v>726</v>
      </c>
      <c r="G292" s="122" t="s">
        <v>737</v>
      </c>
    </row>
    <row r="293" spans="1:8" ht="12.75" customHeight="1" x14ac:dyDescent="0.2">
      <c r="A293" s="128" t="s">
        <v>743</v>
      </c>
      <c r="D293" s="128" t="s">
        <v>764</v>
      </c>
      <c r="G293" s="128" t="s">
        <v>754</v>
      </c>
    </row>
    <row r="294" spans="1:8" ht="12.75" customHeight="1" x14ac:dyDescent="0.2">
      <c r="A294" s="113" t="s">
        <v>775</v>
      </c>
      <c r="B294" s="114">
        <v>1182</v>
      </c>
      <c r="D294" s="128" t="s">
        <v>765</v>
      </c>
      <c r="G294" s="113" t="s">
        <v>740</v>
      </c>
      <c r="H294" s="124">
        <v>929</v>
      </c>
    </row>
    <row r="295" spans="1:8" ht="12.75" customHeight="1" x14ac:dyDescent="0.2">
      <c r="A295" s="120" t="s">
        <v>742</v>
      </c>
      <c r="B295" s="123">
        <v>1117</v>
      </c>
      <c r="D295" s="120" t="s">
        <v>731</v>
      </c>
      <c r="E295" s="121">
        <v>939</v>
      </c>
      <c r="G295" s="120" t="s">
        <v>752</v>
      </c>
      <c r="H295" s="121">
        <v>320</v>
      </c>
    </row>
    <row r="296" spans="1:8" ht="12.75" customHeight="1" x14ac:dyDescent="0.2">
      <c r="A296" s="113" t="s">
        <v>702</v>
      </c>
      <c r="B296" s="114">
        <v>965</v>
      </c>
      <c r="D296" s="120" t="s">
        <v>735</v>
      </c>
      <c r="E296" s="121">
        <v>882</v>
      </c>
      <c r="G296" s="120" t="s">
        <v>750</v>
      </c>
      <c r="H296" s="121">
        <v>302</v>
      </c>
    </row>
    <row r="297" spans="1:8" ht="12.75" customHeight="1" x14ac:dyDescent="0.2">
      <c r="A297" s="120" t="s">
        <v>755</v>
      </c>
      <c r="B297" s="123">
        <v>243</v>
      </c>
      <c r="D297" s="113" t="s">
        <v>763</v>
      </c>
      <c r="E297" s="124">
        <v>861</v>
      </c>
      <c r="G297" s="120" t="s">
        <v>753</v>
      </c>
      <c r="H297" s="121">
        <v>284</v>
      </c>
    </row>
    <row r="298" spans="1:8" ht="12.75" customHeight="1" x14ac:dyDescent="0.2">
      <c r="A298" s="125" t="s">
        <v>829</v>
      </c>
      <c r="B298" s="104">
        <v>233</v>
      </c>
      <c r="D298" s="113" t="s">
        <v>730</v>
      </c>
      <c r="E298" s="124">
        <v>812</v>
      </c>
      <c r="G298" s="102" t="s">
        <v>952</v>
      </c>
      <c r="H298" s="102">
        <v>249</v>
      </c>
    </row>
    <row r="299" spans="1:8" ht="12.75" customHeight="1" x14ac:dyDescent="0.2">
      <c r="A299" s="125" t="s">
        <v>703</v>
      </c>
      <c r="B299" s="104">
        <v>173</v>
      </c>
      <c r="D299" s="113" t="s">
        <v>776</v>
      </c>
      <c r="E299" s="124">
        <v>740</v>
      </c>
      <c r="G299" s="108" t="s">
        <v>610</v>
      </c>
      <c r="H299" s="108">
        <v>178</v>
      </c>
    </row>
    <row r="300" spans="1:8" ht="12.75" customHeight="1" x14ac:dyDescent="0.2">
      <c r="A300" s="120" t="s">
        <v>756</v>
      </c>
      <c r="B300" s="123">
        <v>163</v>
      </c>
      <c r="C300" s="102"/>
      <c r="D300" s="120" t="s">
        <v>758</v>
      </c>
      <c r="E300" s="121">
        <v>459</v>
      </c>
      <c r="G300" s="108" t="s">
        <v>511</v>
      </c>
      <c r="H300" s="108">
        <v>151</v>
      </c>
    </row>
    <row r="301" spans="1:8" ht="12.75" customHeight="1" x14ac:dyDescent="0.2">
      <c r="A301" s="113" t="s">
        <v>741</v>
      </c>
      <c r="B301" s="114">
        <v>154</v>
      </c>
      <c r="C301" s="102"/>
      <c r="D301" s="133" t="s">
        <v>734</v>
      </c>
      <c r="E301" s="134">
        <v>437</v>
      </c>
      <c r="H301" s="97">
        <f>SUM(H294:H300)</f>
        <v>2413</v>
      </c>
    </row>
    <row r="302" spans="1:8" ht="12.75" customHeight="1" x14ac:dyDescent="0.2">
      <c r="A302" s="120" t="s">
        <v>757</v>
      </c>
      <c r="B302" s="123">
        <v>131</v>
      </c>
      <c r="C302" s="102"/>
      <c r="D302" s="120" t="s">
        <v>761</v>
      </c>
      <c r="E302" s="121">
        <v>344</v>
      </c>
    </row>
    <row r="303" spans="1:8" ht="12.75" customHeight="1" x14ac:dyDescent="0.2">
      <c r="B303" s="116">
        <f>SUM(B294:B302)</f>
        <v>4361</v>
      </c>
      <c r="D303" s="120" t="s">
        <v>759</v>
      </c>
      <c r="E303" s="121">
        <v>285</v>
      </c>
    </row>
    <row r="304" spans="1:8" ht="12.75" customHeight="1" x14ac:dyDescent="0.2">
      <c r="D304" s="113" t="s">
        <v>822</v>
      </c>
      <c r="E304" s="108">
        <v>265</v>
      </c>
    </row>
    <row r="305" spans="4:5" ht="12.75" customHeight="1" x14ac:dyDescent="0.2">
      <c r="D305" s="113" t="s">
        <v>733</v>
      </c>
      <c r="E305" s="124">
        <v>246</v>
      </c>
    </row>
    <row r="306" spans="4:5" ht="12.75" customHeight="1" x14ac:dyDescent="0.2">
      <c r="D306" s="113" t="s">
        <v>951</v>
      </c>
      <c r="E306" s="108">
        <v>220</v>
      </c>
    </row>
    <row r="307" spans="4:5" ht="12.75" customHeight="1" x14ac:dyDescent="0.2">
      <c r="D307" s="113" t="s">
        <v>739</v>
      </c>
      <c r="E307" s="124">
        <v>166</v>
      </c>
    </row>
    <row r="308" spans="4:5" ht="12.75" customHeight="1" x14ac:dyDescent="0.2">
      <c r="D308" s="113" t="s">
        <v>738</v>
      </c>
      <c r="E308" s="124">
        <v>136</v>
      </c>
    </row>
    <row r="309" spans="4:5" ht="12.75" customHeight="1" x14ac:dyDescent="0.2">
      <c r="D309" s="120" t="s">
        <v>762</v>
      </c>
      <c r="E309" s="121">
        <v>111</v>
      </c>
    </row>
    <row r="310" spans="4:5" ht="12.75" customHeight="1" x14ac:dyDescent="0.2">
      <c r="D310" s="120" t="s">
        <v>760</v>
      </c>
      <c r="E310" s="121">
        <v>108</v>
      </c>
    </row>
    <row r="311" spans="4:5" ht="12.75" customHeight="1" x14ac:dyDescent="0.2">
      <c r="D311" s="113" t="s">
        <v>732</v>
      </c>
      <c r="E311" s="124">
        <v>107</v>
      </c>
    </row>
    <row r="312" spans="4:5" ht="12.75" customHeight="1" x14ac:dyDescent="0.2">
      <c r="E312" s="97">
        <f>SUM(E295:E311)</f>
        <v>7118</v>
      </c>
    </row>
  </sheetData>
  <mergeCells count="2">
    <mergeCell ref="A2:H2"/>
    <mergeCell ref="B1:G1"/>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3"/>
  <sheetViews>
    <sheetView zoomScaleNormal="100" workbookViewId="0"/>
  </sheetViews>
  <sheetFormatPr defaultRowHeight="12.75" x14ac:dyDescent="0.2"/>
  <cols>
    <col min="1" max="1" width="32.7109375" style="256" customWidth="1"/>
    <col min="2" max="2" width="37.140625" style="256" customWidth="1"/>
    <col min="3" max="3" width="36.85546875" style="256" customWidth="1"/>
    <col min="4" max="4" width="36.28515625" style="256" customWidth="1"/>
    <col min="5" max="5" width="39.5703125" style="256" customWidth="1"/>
    <col min="6" max="16384" width="9.140625" style="256"/>
  </cols>
  <sheetData>
    <row r="1" spans="1:5" ht="33" customHeight="1" x14ac:dyDescent="0.2">
      <c r="B1" s="289" t="s">
        <v>971</v>
      </c>
      <c r="C1" s="289"/>
      <c r="D1" s="289"/>
    </row>
    <row r="2" spans="1:5" ht="33" customHeight="1" x14ac:dyDescent="0.2">
      <c r="A2" s="290" t="s">
        <v>972</v>
      </c>
      <c r="B2" s="290"/>
      <c r="C2" s="290"/>
      <c r="D2" s="290"/>
      <c r="E2" s="290"/>
    </row>
    <row r="3" spans="1:5" ht="45.75" customHeight="1" x14ac:dyDescent="0.2">
      <c r="A3" s="291" t="s">
        <v>1616</v>
      </c>
      <c r="B3" s="291"/>
      <c r="C3" s="291"/>
      <c r="D3" s="291"/>
      <c r="E3" s="291"/>
    </row>
    <row r="4" spans="1:5" s="258" customFormat="1" ht="12" x14ac:dyDescent="0.2">
      <c r="A4" s="257" t="s">
        <v>973</v>
      </c>
      <c r="B4" s="257" t="s">
        <v>974</v>
      </c>
      <c r="C4" s="257" t="s">
        <v>975</v>
      </c>
      <c r="D4" s="257" t="s">
        <v>976</v>
      </c>
      <c r="E4" s="257" t="s">
        <v>977</v>
      </c>
    </row>
    <row r="5" spans="1:5" s="258" customFormat="1" ht="12" x14ac:dyDescent="0.2">
      <c r="A5" s="259" t="s">
        <v>978</v>
      </c>
      <c r="B5" s="259" t="s">
        <v>979</v>
      </c>
      <c r="C5" s="259" t="s">
        <v>980</v>
      </c>
      <c r="D5" s="258" t="s">
        <v>981</v>
      </c>
      <c r="E5" s="258" t="s">
        <v>982</v>
      </c>
    </row>
    <row r="6" spans="1:5" s="258" customFormat="1" ht="12" x14ac:dyDescent="0.2">
      <c r="A6" s="258" t="s">
        <v>983</v>
      </c>
      <c r="B6" s="258" t="s">
        <v>984</v>
      </c>
      <c r="C6" s="258" t="s">
        <v>985</v>
      </c>
      <c r="D6" s="258" t="s">
        <v>986</v>
      </c>
      <c r="E6" s="258" t="s">
        <v>987</v>
      </c>
    </row>
    <row r="7" spans="1:5" s="258" customFormat="1" ht="12" x14ac:dyDescent="0.2">
      <c r="A7" s="259" t="s">
        <v>988</v>
      </c>
      <c r="B7" s="258" t="s">
        <v>989</v>
      </c>
      <c r="C7" s="260" t="s">
        <v>990</v>
      </c>
      <c r="D7" s="258" t="s">
        <v>991</v>
      </c>
      <c r="E7" s="259" t="s">
        <v>992</v>
      </c>
    </row>
    <row r="8" spans="1:5" s="258" customFormat="1" ht="12" x14ac:dyDescent="0.2">
      <c r="A8" s="258" t="s">
        <v>993</v>
      </c>
      <c r="B8" s="258" t="s">
        <v>994</v>
      </c>
      <c r="C8" s="258" t="s">
        <v>995</v>
      </c>
      <c r="D8" s="258" t="s">
        <v>996</v>
      </c>
      <c r="E8" s="258" t="s">
        <v>997</v>
      </c>
    </row>
    <row r="9" spans="1:5" s="258" customFormat="1" ht="12" x14ac:dyDescent="0.2">
      <c r="A9" s="261" t="s">
        <v>998</v>
      </c>
      <c r="B9" s="259" t="s">
        <v>999</v>
      </c>
      <c r="C9" s="258" t="s">
        <v>1000</v>
      </c>
      <c r="D9" s="258" t="s">
        <v>1001</v>
      </c>
      <c r="E9" s="259" t="s">
        <v>1002</v>
      </c>
    </row>
    <row r="10" spans="1:5" s="258" customFormat="1" ht="12" x14ac:dyDescent="0.2">
      <c r="A10" s="261" t="s">
        <v>1003</v>
      </c>
      <c r="B10" s="258" t="s">
        <v>1004</v>
      </c>
      <c r="C10" s="259" t="s">
        <v>1005</v>
      </c>
      <c r="D10" s="258" t="s">
        <v>1006</v>
      </c>
      <c r="E10" s="258" t="s">
        <v>1007</v>
      </c>
    </row>
    <row r="11" spans="1:5" s="258" customFormat="1" ht="12" x14ac:dyDescent="0.2">
      <c r="A11" s="258" t="s">
        <v>1008</v>
      </c>
      <c r="B11" s="261" t="s">
        <v>1009</v>
      </c>
      <c r="C11" s="261" t="s">
        <v>1010</v>
      </c>
      <c r="D11" s="258" t="s">
        <v>1011</v>
      </c>
      <c r="E11" s="260" t="s">
        <v>1012</v>
      </c>
    </row>
    <row r="12" spans="1:5" s="258" customFormat="1" ht="12" x14ac:dyDescent="0.2">
      <c r="A12" s="258" t="s">
        <v>1013</v>
      </c>
      <c r="B12" s="261" t="s">
        <v>1014</v>
      </c>
      <c r="C12" s="258" t="s">
        <v>1015</v>
      </c>
      <c r="D12" s="261" t="s">
        <v>1016</v>
      </c>
      <c r="E12" s="258" t="s">
        <v>1017</v>
      </c>
    </row>
    <row r="13" spans="1:5" s="258" customFormat="1" ht="12" x14ac:dyDescent="0.2">
      <c r="A13" s="261" t="s">
        <v>1018</v>
      </c>
      <c r="B13" s="258" t="s">
        <v>1019</v>
      </c>
      <c r="C13" s="258" t="s">
        <v>1020</v>
      </c>
      <c r="D13" s="261" t="s">
        <v>1021</v>
      </c>
      <c r="E13" s="258" t="s">
        <v>1022</v>
      </c>
    </row>
    <row r="14" spans="1:5" s="258" customFormat="1" ht="12" x14ac:dyDescent="0.2">
      <c r="A14" s="261" t="s">
        <v>1023</v>
      </c>
      <c r="B14" s="260" t="s">
        <v>1024</v>
      </c>
      <c r="C14" s="258" t="s">
        <v>1025</v>
      </c>
      <c r="D14" s="258" t="s">
        <v>1026</v>
      </c>
      <c r="E14" s="258" t="s">
        <v>1027</v>
      </c>
    </row>
    <row r="15" spans="1:5" s="258" customFormat="1" ht="12" x14ac:dyDescent="0.2">
      <c r="A15" s="258" t="s">
        <v>1028</v>
      </c>
      <c r="B15" s="260" t="s">
        <v>1029</v>
      </c>
      <c r="C15" s="258" t="s">
        <v>1030</v>
      </c>
      <c r="D15" s="258" t="s">
        <v>1031</v>
      </c>
      <c r="E15" s="261" t="s">
        <v>1032</v>
      </c>
    </row>
    <row r="16" spans="1:5" s="258" customFormat="1" ht="12" x14ac:dyDescent="0.2">
      <c r="A16" s="258" t="s">
        <v>1033</v>
      </c>
      <c r="B16" s="260" t="s">
        <v>1034</v>
      </c>
      <c r="C16" s="258" t="s">
        <v>1035</v>
      </c>
      <c r="D16" s="258" t="s">
        <v>1036</v>
      </c>
      <c r="E16" s="261" t="s">
        <v>1037</v>
      </c>
    </row>
    <row r="17" spans="1:5" s="258" customFormat="1" ht="12" x14ac:dyDescent="0.2">
      <c r="A17" s="258" t="s">
        <v>1038</v>
      </c>
      <c r="B17" s="258" t="s">
        <v>1039</v>
      </c>
      <c r="C17" s="261" t="s">
        <v>1040</v>
      </c>
      <c r="D17" s="258" t="s">
        <v>1041</v>
      </c>
      <c r="E17" s="258" t="s">
        <v>1042</v>
      </c>
    </row>
    <row r="18" spans="1:5" s="258" customFormat="1" ht="12" x14ac:dyDescent="0.2">
      <c r="A18" s="258" t="s">
        <v>1043</v>
      </c>
      <c r="B18" s="258" t="s">
        <v>1044</v>
      </c>
      <c r="C18" s="261" t="s">
        <v>1045</v>
      </c>
      <c r="D18" s="258" t="s">
        <v>1046</v>
      </c>
      <c r="E18" s="258" t="s">
        <v>1047</v>
      </c>
    </row>
    <row r="19" spans="1:5" s="258" customFormat="1" ht="12" x14ac:dyDescent="0.2">
      <c r="A19" s="258" t="s">
        <v>1048</v>
      </c>
      <c r="B19" s="258" t="s">
        <v>1049</v>
      </c>
      <c r="C19" s="258" t="s">
        <v>1050</v>
      </c>
      <c r="D19" s="260" t="s">
        <v>1051</v>
      </c>
      <c r="E19" s="258" t="s">
        <v>1052</v>
      </c>
    </row>
    <row r="20" spans="1:5" s="258" customFormat="1" ht="12" x14ac:dyDescent="0.2">
      <c r="A20" s="258" t="s">
        <v>1053</v>
      </c>
      <c r="B20" s="258" t="s">
        <v>1054</v>
      </c>
      <c r="C20" s="258" t="s">
        <v>1055</v>
      </c>
      <c r="D20" s="258" t="s">
        <v>1056</v>
      </c>
      <c r="E20" s="258" t="s">
        <v>1057</v>
      </c>
    </row>
    <row r="21" spans="1:5" s="258" customFormat="1" ht="12" x14ac:dyDescent="0.2">
      <c r="A21" s="258" t="s">
        <v>1058</v>
      </c>
      <c r="B21" s="258" t="s">
        <v>1059</v>
      </c>
      <c r="D21" s="258" t="s">
        <v>1060</v>
      </c>
    </row>
    <row r="22" spans="1:5" s="258" customFormat="1" ht="12" x14ac:dyDescent="0.2">
      <c r="A22" s="258" t="s">
        <v>1061</v>
      </c>
      <c r="B22" s="257" t="s">
        <v>1062</v>
      </c>
      <c r="D22" s="258" t="s">
        <v>1063</v>
      </c>
      <c r="E22" s="257" t="s">
        <v>1614</v>
      </c>
    </row>
    <row r="23" spans="1:5" s="258" customFormat="1" ht="12" x14ac:dyDescent="0.2">
      <c r="A23" s="258" t="s">
        <v>1064</v>
      </c>
      <c r="B23" s="259" t="s">
        <v>1065</v>
      </c>
      <c r="D23" s="258" t="s">
        <v>1066</v>
      </c>
      <c r="E23" s="261" t="s">
        <v>1611</v>
      </c>
    </row>
    <row r="24" spans="1:5" s="258" customFormat="1" ht="12" x14ac:dyDescent="0.2">
      <c r="A24" s="257" t="s">
        <v>1067</v>
      </c>
      <c r="B24" s="261" t="s">
        <v>1068</v>
      </c>
      <c r="D24" s="258" t="s">
        <v>1069</v>
      </c>
      <c r="E24" s="261" t="s">
        <v>1612</v>
      </c>
    </row>
    <row r="25" spans="1:5" s="258" customFormat="1" ht="12" x14ac:dyDescent="0.2">
      <c r="A25" s="258" t="s">
        <v>1070</v>
      </c>
      <c r="D25" s="258" t="s">
        <v>1071</v>
      </c>
      <c r="E25" s="261" t="s">
        <v>1613</v>
      </c>
    </row>
    <row r="26" spans="1:5" s="258" customFormat="1" ht="12" x14ac:dyDescent="0.2">
      <c r="A26" s="258" t="s">
        <v>1072</v>
      </c>
    </row>
    <row r="27" spans="1:5" s="258" customFormat="1" ht="12" x14ac:dyDescent="0.2">
      <c r="A27" s="258" t="s">
        <v>1073</v>
      </c>
    </row>
    <row r="28" spans="1:5" s="258" customFormat="1" ht="12" x14ac:dyDescent="0.2">
      <c r="A28" s="258" t="s">
        <v>1074</v>
      </c>
    </row>
    <row r="29" spans="1:5" s="258" customFormat="1" ht="12" x14ac:dyDescent="0.2"/>
    <row r="30" spans="1:5" s="258" customFormat="1" ht="12" x14ac:dyDescent="0.2">
      <c r="A30" s="257" t="s">
        <v>1075</v>
      </c>
      <c r="B30" s="257" t="s">
        <v>1076</v>
      </c>
      <c r="C30" s="257" t="s">
        <v>1077</v>
      </c>
      <c r="D30" s="257" t="s">
        <v>1078</v>
      </c>
      <c r="E30" s="257" t="s">
        <v>1079</v>
      </c>
    </row>
    <row r="31" spans="1:5" s="258" customFormat="1" ht="12" x14ac:dyDescent="0.2">
      <c r="A31" s="259" t="s">
        <v>1080</v>
      </c>
      <c r="B31" s="259" t="s">
        <v>1081</v>
      </c>
      <c r="C31" s="259" t="s">
        <v>1082</v>
      </c>
      <c r="D31" s="259" t="s">
        <v>1083</v>
      </c>
      <c r="E31" s="258" t="s">
        <v>1084</v>
      </c>
    </row>
    <row r="32" spans="1:5" s="258" customFormat="1" ht="12" x14ac:dyDescent="0.2">
      <c r="A32" s="258" t="s">
        <v>1085</v>
      </c>
      <c r="B32" s="258" t="s">
        <v>1086</v>
      </c>
      <c r="C32" s="259" t="s">
        <v>1087</v>
      </c>
      <c r="D32" s="258" t="s">
        <v>1088</v>
      </c>
      <c r="E32" s="261" t="s">
        <v>1089</v>
      </c>
    </row>
    <row r="33" spans="1:5" s="258" customFormat="1" ht="12" x14ac:dyDescent="0.2">
      <c r="A33" s="258" t="s">
        <v>1090</v>
      </c>
      <c r="B33" s="258" t="s">
        <v>1091</v>
      </c>
      <c r="C33" s="261" t="s">
        <v>1092</v>
      </c>
      <c r="D33" s="258" t="s">
        <v>1093</v>
      </c>
      <c r="E33" s="261" t="s">
        <v>1094</v>
      </c>
    </row>
    <row r="34" spans="1:5" s="258" customFormat="1" ht="12" x14ac:dyDescent="0.2">
      <c r="A34" s="258" t="s">
        <v>1095</v>
      </c>
      <c r="B34" s="258" t="s">
        <v>1096</v>
      </c>
      <c r="C34" s="258" t="s">
        <v>1097</v>
      </c>
      <c r="D34" s="258" t="s">
        <v>1098</v>
      </c>
      <c r="E34" s="260" t="s">
        <v>1099</v>
      </c>
    </row>
    <row r="35" spans="1:5" s="258" customFormat="1" ht="12" x14ac:dyDescent="0.2">
      <c r="A35" s="258" t="s">
        <v>1100</v>
      </c>
      <c r="B35" s="261" t="s">
        <v>1101</v>
      </c>
      <c r="C35" s="258" t="s">
        <v>1102</v>
      </c>
      <c r="D35" s="257" t="s">
        <v>1103</v>
      </c>
      <c r="E35" s="258" t="s">
        <v>1104</v>
      </c>
    </row>
    <row r="36" spans="1:5" s="258" customFormat="1" ht="12" x14ac:dyDescent="0.2">
      <c r="A36" s="261" t="s">
        <v>1105</v>
      </c>
      <c r="B36" s="258" t="s">
        <v>1106</v>
      </c>
      <c r="C36" s="260" t="s">
        <v>1107</v>
      </c>
      <c r="D36" s="260" t="s">
        <v>1108</v>
      </c>
      <c r="E36" s="258" t="s">
        <v>1109</v>
      </c>
    </row>
    <row r="37" spans="1:5" s="258" customFormat="1" ht="12" x14ac:dyDescent="0.2">
      <c r="A37" s="258" t="s">
        <v>1110</v>
      </c>
      <c r="B37" s="258" t="s">
        <v>1111</v>
      </c>
      <c r="C37" s="261" t="s">
        <v>1112</v>
      </c>
      <c r="E37" s="257" t="s">
        <v>1113</v>
      </c>
    </row>
    <row r="38" spans="1:5" s="258" customFormat="1" ht="12" x14ac:dyDescent="0.2">
      <c r="B38" s="258" t="s">
        <v>1114</v>
      </c>
      <c r="C38" s="258" t="s">
        <v>1115</v>
      </c>
      <c r="D38" s="257" t="s">
        <v>1116</v>
      </c>
      <c r="E38" s="258" t="s">
        <v>1117</v>
      </c>
    </row>
    <row r="39" spans="1:5" s="258" customFormat="1" ht="12" x14ac:dyDescent="0.2">
      <c r="C39" s="258" t="s">
        <v>1118</v>
      </c>
      <c r="D39" s="259" t="s">
        <v>1119</v>
      </c>
      <c r="E39" s="261" t="s">
        <v>1120</v>
      </c>
    </row>
    <row r="40" spans="1:5" s="258" customFormat="1" ht="12" x14ac:dyDescent="0.2">
      <c r="A40" s="257" t="s">
        <v>1121</v>
      </c>
      <c r="B40" s="257" t="s">
        <v>1122</v>
      </c>
      <c r="C40" s="258" t="s">
        <v>1123</v>
      </c>
      <c r="D40" s="258" t="s">
        <v>1124</v>
      </c>
      <c r="E40" s="258" t="s">
        <v>1125</v>
      </c>
    </row>
    <row r="41" spans="1:5" s="258" customFormat="1" ht="12" x14ac:dyDescent="0.2">
      <c r="A41" s="258" t="s">
        <v>1126</v>
      </c>
      <c r="B41" s="258" t="s">
        <v>1127</v>
      </c>
      <c r="D41" s="258" t="s">
        <v>1128</v>
      </c>
      <c r="E41" s="258" t="s">
        <v>1129</v>
      </c>
    </row>
    <row r="42" spans="1:5" s="258" customFormat="1" ht="12" x14ac:dyDescent="0.2">
      <c r="A42" s="258" t="s">
        <v>1130</v>
      </c>
      <c r="B42" s="258" t="s">
        <v>1131</v>
      </c>
      <c r="C42" s="257" t="s">
        <v>1132</v>
      </c>
      <c r="D42" s="258" t="s">
        <v>1133</v>
      </c>
      <c r="E42" s="258" t="s">
        <v>1134</v>
      </c>
    </row>
    <row r="43" spans="1:5" s="258" customFormat="1" ht="12" x14ac:dyDescent="0.2">
      <c r="A43" s="258" t="s">
        <v>1135</v>
      </c>
      <c r="B43" s="261" t="s">
        <v>1136</v>
      </c>
      <c r="C43" s="262" t="s">
        <v>1137</v>
      </c>
      <c r="D43" s="258" t="s">
        <v>1138</v>
      </c>
      <c r="E43" s="258" t="s">
        <v>1139</v>
      </c>
    </row>
    <row r="44" spans="1:5" s="258" customFormat="1" ht="12" x14ac:dyDescent="0.2">
      <c r="A44" s="258" t="s">
        <v>1140</v>
      </c>
      <c r="B44" s="258" t="s">
        <v>1141</v>
      </c>
      <c r="C44" s="258" t="s">
        <v>1142</v>
      </c>
      <c r="D44" s="258" t="s">
        <v>1143</v>
      </c>
      <c r="E44" s="258" t="s">
        <v>1144</v>
      </c>
    </row>
    <row r="45" spans="1:5" s="258" customFormat="1" ht="12" x14ac:dyDescent="0.2">
      <c r="B45" s="258" t="s">
        <v>1145</v>
      </c>
      <c r="C45" s="260" t="s">
        <v>1146</v>
      </c>
      <c r="E45" s="260" t="s">
        <v>1147</v>
      </c>
    </row>
    <row r="46" spans="1:5" s="258" customFormat="1" ht="12" x14ac:dyDescent="0.2">
      <c r="A46" s="257" t="s">
        <v>1148</v>
      </c>
      <c r="B46" s="259" t="s">
        <v>1149</v>
      </c>
      <c r="C46" s="260" t="s">
        <v>1150</v>
      </c>
      <c r="D46" s="257" t="s">
        <v>1151</v>
      </c>
      <c r="E46" s="258" t="s">
        <v>1152</v>
      </c>
    </row>
    <row r="47" spans="1:5" s="258" customFormat="1" ht="12" x14ac:dyDescent="0.2">
      <c r="A47" s="258" t="s">
        <v>1153</v>
      </c>
      <c r="B47" s="258" t="s">
        <v>1154</v>
      </c>
      <c r="C47" s="258" t="s">
        <v>1155</v>
      </c>
      <c r="D47" s="258" t="s">
        <v>1156</v>
      </c>
      <c r="E47" s="257" t="s">
        <v>1157</v>
      </c>
    </row>
    <row r="48" spans="1:5" s="258" customFormat="1" ht="12" x14ac:dyDescent="0.2">
      <c r="A48" s="258" t="s">
        <v>1158</v>
      </c>
      <c r="B48" s="258" t="s">
        <v>1159</v>
      </c>
      <c r="D48" s="258" t="s">
        <v>1160</v>
      </c>
      <c r="E48" s="258" t="s">
        <v>1161</v>
      </c>
    </row>
    <row r="49" spans="1:5" s="258" customFormat="1" ht="12" x14ac:dyDescent="0.2">
      <c r="A49" s="258" t="s">
        <v>1162</v>
      </c>
      <c r="B49" s="258" t="s">
        <v>1163</v>
      </c>
      <c r="D49" s="261" t="s">
        <v>1164</v>
      </c>
      <c r="E49" s="261" t="s">
        <v>1165</v>
      </c>
    </row>
    <row r="50" spans="1:5" s="258" customFormat="1" ht="12" x14ac:dyDescent="0.2">
      <c r="A50" s="258" t="s">
        <v>1166</v>
      </c>
      <c r="B50" s="258" t="s">
        <v>1167</v>
      </c>
      <c r="D50" s="258" t="s">
        <v>1168</v>
      </c>
      <c r="E50" s="258" t="s">
        <v>1169</v>
      </c>
    </row>
    <row r="51" spans="1:5" s="258" customFormat="1" ht="12" x14ac:dyDescent="0.2"/>
    <row r="52" spans="1:5" s="258" customFormat="1" ht="12" x14ac:dyDescent="0.2">
      <c r="A52" s="257" t="s">
        <v>1170</v>
      </c>
      <c r="B52" s="257" t="s">
        <v>1171</v>
      </c>
      <c r="C52" s="263" t="s">
        <v>1172</v>
      </c>
      <c r="D52" s="257" t="s">
        <v>1173</v>
      </c>
      <c r="E52" s="257" t="s">
        <v>1174</v>
      </c>
    </row>
    <row r="53" spans="1:5" s="258" customFormat="1" ht="12" x14ac:dyDescent="0.2">
      <c r="A53" s="258" t="s">
        <v>1175</v>
      </c>
      <c r="B53" s="258" t="s">
        <v>1176</v>
      </c>
      <c r="C53" s="258" t="s">
        <v>1177</v>
      </c>
      <c r="D53" s="258" t="s">
        <v>1178</v>
      </c>
      <c r="E53" s="261" t="s">
        <v>1179</v>
      </c>
    </row>
    <row r="54" spans="1:5" s="258" customFormat="1" ht="12" x14ac:dyDescent="0.2">
      <c r="A54" s="259" t="s">
        <v>1180</v>
      </c>
      <c r="B54" s="258" t="s">
        <v>1181</v>
      </c>
      <c r="C54" s="258" t="s">
        <v>1182</v>
      </c>
      <c r="D54" s="258" t="s">
        <v>1183</v>
      </c>
      <c r="E54" s="258" t="s">
        <v>1184</v>
      </c>
    </row>
    <row r="55" spans="1:5" s="258" customFormat="1" ht="12" x14ac:dyDescent="0.2">
      <c r="A55" s="261" t="s">
        <v>1185</v>
      </c>
      <c r="B55" s="259" t="s">
        <v>1186</v>
      </c>
      <c r="C55" s="258" t="s">
        <v>1187</v>
      </c>
      <c r="D55" s="258" t="s">
        <v>1188</v>
      </c>
      <c r="E55" s="260" t="s">
        <v>1189</v>
      </c>
    </row>
    <row r="56" spans="1:5" s="258" customFormat="1" ht="12" x14ac:dyDescent="0.2">
      <c r="A56" s="260" t="s">
        <v>1190</v>
      </c>
      <c r="B56" s="258" t="s">
        <v>1191</v>
      </c>
      <c r="C56" s="261" t="s">
        <v>1192</v>
      </c>
      <c r="E56" s="259" t="s">
        <v>1193</v>
      </c>
    </row>
    <row r="57" spans="1:5" s="258" customFormat="1" ht="12" x14ac:dyDescent="0.2">
      <c r="A57" s="258" t="s">
        <v>1194</v>
      </c>
      <c r="B57" s="258" t="s">
        <v>1195</v>
      </c>
      <c r="C57" s="258" t="s">
        <v>1196</v>
      </c>
      <c r="D57" s="257" t="s">
        <v>1197</v>
      </c>
      <c r="E57" s="258" t="s">
        <v>1198</v>
      </c>
    </row>
    <row r="58" spans="1:5" s="258" customFormat="1" ht="12" x14ac:dyDescent="0.2">
      <c r="A58" s="260" t="s">
        <v>1199</v>
      </c>
      <c r="B58" s="258" t="s">
        <v>1200</v>
      </c>
      <c r="C58" s="259" t="s">
        <v>1201</v>
      </c>
      <c r="D58" s="258" t="s">
        <v>1202</v>
      </c>
    </row>
    <row r="59" spans="1:5" s="258" customFormat="1" ht="12" x14ac:dyDescent="0.2">
      <c r="A59" s="258" t="s">
        <v>1203</v>
      </c>
      <c r="C59" s="261" t="s">
        <v>1204</v>
      </c>
      <c r="D59" s="258" t="s">
        <v>1205</v>
      </c>
    </row>
    <row r="60" spans="1:5" s="258" customFormat="1" ht="12" x14ac:dyDescent="0.2">
      <c r="A60" s="258" t="s">
        <v>1206</v>
      </c>
      <c r="B60" s="257" t="s">
        <v>1207</v>
      </c>
      <c r="D60" s="261" t="s">
        <v>1208</v>
      </c>
      <c r="E60" s="257" t="s">
        <v>1209</v>
      </c>
    </row>
    <row r="61" spans="1:5" s="258" customFormat="1" ht="12" x14ac:dyDescent="0.2">
      <c r="A61" s="258" t="s">
        <v>1210</v>
      </c>
      <c r="B61" s="259" t="s">
        <v>1211</v>
      </c>
      <c r="D61" s="258" t="s">
        <v>1212</v>
      </c>
      <c r="E61" s="258" t="s">
        <v>1213</v>
      </c>
    </row>
    <row r="62" spans="1:5" s="258" customFormat="1" ht="12" x14ac:dyDescent="0.2">
      <c r="A62" s="258" t="s">
        <v>1214</v>
      </c>
      <c r="B62" s="258" t="s">
        <v>1215</v>
      </c>
      <c r="D62" s="260" t="s">
        <v>1216</v>
      </c>
      <c r="E62" s="258" t="s">
        <v>1217</v>
      </c>
    </row>
    <row r="63" spans="1:5" s="258" customFormat="1" ht="12" x14ac:dyDescent="0.2">
      <c r="D63" s="258" t="s">
        <v>1218</v>
      </c>
      <c r="E63" s="258" t="s">
        <v>1219</v>
      </c>
    </row>
    <row r="64" spans="1:5" s="258" customFormat="1" ht="12" x14ac:dyDescent="0.2">
      <c r="A64" s="257" t="s">
        <v>1220</v>
      </c>
      <c r="C64" s="257" t="s">
        <v>1221</v>
      </c>
      <c r="D64" s="261" t="s">
        <v>1222</v>
      </c>
    </row>
    <row r="65" spans="1:5" s="258" customFormat="1" ht="12" x14ac:dyDescent="0.2">
      <c r="A65" s="258" t="s">
        <v>1223</v>
      </c>
      <c r="B65" s="257" t="s">
        <v>1224</v>
      </c>
      <c r="C65" s="259" t="s">
        <v>1225</v>
      </c>
      <c r="D65" s="261" t="s">
        <v>1226</v>
      </c>
      <c r="E65" s="257" t="s">
        <v>1227</v>
      </c>
    </row>
    <row r="66" spans="1:5" s="258" customFormat="1" ht="12" x14ac:dyDescent="0.2">
      <c r="A66" s="258" t="s">
        <v>1228</v>
      </c>
      <c r="B66" s="258" t="s">
        <v>1229</v>
      </c>
      <c r="C66" s="258" t="s">
        <v>1230</v>
      </c>
      <c r="D66" s="258" t="s">
        <v>1231</v>
      </c>
      <c r="E66" s="261" t="s">
        <v>1232</v>
      </c>
    </row>
    <row r="67" spans="1:5" s="258" customFormat="1" ht="12" x14ac:dyDescent="0.2">
      <c r="A67" s="258" t="s">
        <v>1233</v>
      </c>
      <c r="B67" s="258" t="s">
        <v>1234</v>
      </c>
      <c r="C67" s="258" t="s">
        <v>1235</v>
      </c>
      <c r="D67" s="258" t="s">
        <v>1236</v>
      </c>
      <c r="E67" s="258" t="s">
        <v>1237</v>
      </c>
    </row>
    <row r="68" spans="1:5" s="258" customFormat="1" ht="12" x14ac:dyDescent="0.2">
      <c r="A68" s="258" t="s">
        <v>1238</v>
      </c>
      <c r="B68" s="259" t="s">
        <v>1239</v>
      </c>
      <c r="C68" s="258" t="s">
        <v>1240</v>
      </c>
      <c r="D68" s="258" t="s">
        <v>1241</v>
      </c>
      <c r="E68" s="258" t="s">
        <v>1242</v>
      </c>
    </row>
    <row r="69" spans="1:5" s="258" customFormat="1" ht="12" x14ac:dyDescent="0.2"/>
    <row r="70" spans="1:5" s="258" customFormat="1" ht="12" x14ac:dyDescent="0.2">
      <c r="A70" s="257" t="s">
        <v>1243</v>
      </c>
      <c r="B70" s="257" t="s">
        <v>1244</v>
      </c>
      <c r="C70" s="257" t="s">
        <v>1245</v>
      </c>
      <c r="D70" s="257" t="s">
        <v>1246</v>
      </c>
      <c r="E70" s="257" t="s">
        <v>1247</v>
      </c>
    </row>
    <row r="71" spans="1:5" s="258" customFormat="1" ht="12" x14ac:dyDescent="0.2">
      <c r="A71" s="258" t="s">
        <v>1248</v>
      </c>
      <c r="B71" s="258" t="s">
        <v>1249</v>
      </c>
      <c r="C71" s="258" t="s">
        <v>1250</v>
      </c>
      <c r="D71" s="259" t="s">
        <v>1251</v>
      </c>
      <c r="E71" s="258" t="s">
        <v>1252</v>
      </c>
    </row>
    <row r="72" spans="1:5" s="258" customFormat="1" ht="12" x14ac:dyDescent="0.2">
      <c r="A72" s="261" t="s">
        <v>1253</v>
      </c>
      <c r="B72" s="258" t="s">
        <v>1254</v>
      </c>
      <c r="C72" s="258" t="s">
        <v>1255</v>
      </c>
      <c r="D72" s="259" t="s">
        <v>1256</v>
      </c>
      <c r="E72" s="258" t="s">
        <v>1257</v>
      </c>
    </row>
    <row r="73" spans="1:5" s="258" customFormat="1" ht="12" x14ac:dyDescent="0.2">
      <c r="A73" s="260" t="s">
        <v>1258</v>
      </c>
      <c r="B73" s="258" t="s">
        <v>1259</v>
      </c>
      <c r="C73" s="258" t="s">
        <v>1260</v>
      </c>
      <c r="D73" s="258" t="s">
        <v>1261</v>
      </c>
      <c r="E73" s="260" t="s">
        <v>1262</v>
      </c>
    </row>
    <row r="74" spans="1:5" s="258" customFormat="1" ht="12" x14ac:dyDescent="0.2">
      <c r="A74" s="260" t="s">
        <v>1263</v>
      </c>
      <c r="B74" s="259" t="s">
        <v>1264</v>
      </c>
      <c r="C74" s="258" t="s">
        <v>1265</v>
      </c>
      <c r="D74" s="261" t="s">
        <v>1266</v>
      </c>
      <c r="E74" s="261" t="s">
        <v>1267</v>
      </c>
    </row>
    <row r="75" spans="1:5" s="258" customFormat="1" ht="12" x14ac:dyDescent="0.2">
      <c r="A75" s="258" t="s">
        <v>1268</v>
      </c>
      <c r="B75" s="260" t="s">
        <v>1269</v>
      </c>
      <c r="C75" s="261" t="s">
        <v>1270</v>
      </c>
      <c r="D75" s="258" t="s">
        <v>1271</v>
      </c>
      <c r="E75" s="258" t="s">
        <v>1272</v>
      </c>
    </row>
    <row r="76" spans="1:5" s="258" customFormat="1" ht="12" x14ac:dyDescent="0.2">
      <c r="A76" s="258" t="s">
        <v>1273</v>
      </c>
      <c r="B76" s="258" t="s">
        <v>1274</v>
      </c>
      <c r="C76" s="258" t="s">
        <v>1275</v>
      </c>
      <c r="D76" s="258" t="s">
        <v>1276</v>
      </c>
      <c r="E76" s="258" t="s">
        <v>1277</v>
      </c>
    </row>
    <row r="77" spans="1:5" s="258" customFormat="1" ht="12" x14ac:dyDescent="0.2">
      <c r="A77" s="258" t="s">
        <v>1278</v>
      </c>
      <c r="B77" s="258" t="s">
        <v>1279</v>
      </c>
      <c r="C77" s="258" t="s">
        <v>1280</v>
      </c>
      <c r="D77" s="258" t="s">
        <v>1281</v>
      </c>
      <c r="E77" s="258" t="s">
        <v>1282</v>
      </c>
    </row>
    <row r="78" spans="1:5" s="258" customFormat="1" ht="12" x14ac:dyDescent="0.2">
      <c r="A78" s="258" t="s">
        <v>1283</v>
      </c>
      <c r="B78" s="258" t="s">
        <v>1284</v>
      </c>
      <c r="D78" s="258" t="s">
        <v>1285</v>
      </c>
      <c r="E78" s="258" t="s">
        <v>1286</v>
      </c>
    </row>
    <row r="79" spans="1:5" s="258" customFormat="1" ht="12" x14ac:dyDescent="0.2">
      <c r="A79" s="258" t="s">
        <v>1287</v>
      </c>
      <c r="D79" s="258" t="s">
        <v>1288</v>
      </c>
      <c r="E79" s="258" t="s">
        <v>1289</v>
      </c>
    </row>
    <row r="80" spans="1:5" s="258" customFormat="1" ht="12" x14ac:dyDescent="0.2"/>
    <row r="81" spans="1:5" s="258" customFormat="1" ht="12" x14ac:dyDescent="0.2">
      <c r="A81" s="257" t="s">
        <v>1290</v>
      </c>
      <c r="B81" s="257" t="s">
        <v>1291</v>
      </c>
      <c r="C81" s="257" t="s">
        <v>650</v>
      </c>
      <c r="D81" s="257" t="s">
        <v>1292</v>
      </c>
      <c r="E81" s="257" t="s">
        <v>1293</v>
      </c>
    </row>
    <row r="82" spans="1:5" s="258" customFormat="1" ht="12" x14ac:dyDescent="0.2">
      <c r="A82" s="258" t="s">
        <v>1294</v>
      </c>
      <c r="B82" s="258" t="s">
        <v>1295</v>
      </c>
      <c r="C82" s="258" t="s">
        <v>1296</v>
      </c>
      <c r="D82" s="258" t="s">
        <v>1297</v>
      </c>
      <c r="E82" s="258" t="s">
        <v>1298</v>
      </c>
    </row>
    <row r="83" spans="1:5" s="258" customFormat="1" ht="12" x14ac:dyDescent="0.2">
      <c r="A83" s="258" t="s">
        <v>1299</v>
      </c>
      <c r="B83" s="258" t="s">
        <v>1300</v>
      </c>
      <c r="C83" s="260" t="s">
        <v>1301</v>
      </c>
      <c r="D83" s="258" t="s">
        <v>1302</v>
      </c>
      <c r="E83" s="258" t="s">
        <v>1303</v>
      </c>
    </row>
    <row r="84" spans="1:5" s="258" customFormat="1" ht="12" x14ac:dyDescent="0.2">
      <c r="A84" s="258" t="s">
        <v>1304</v>
      </c>
      <c r="B84" s="258" t="s">
        <v>1305</v>
      </c>
      <c r="C84" s="259" t="s">
        <v>1306</v>
      </c>
      <c r="D84" s="258" t="s">
        <v>1307</v>
      </c>
      <c r="E84" s="261" t="s">
        <v>1308</v>
      </c>
    </row>
    <row r="85" spans="1:5" s="258" customFormat="1" ht="12" x14ac:dyDescent="0.2">
      <c r="A85" s="257" t="s">
        <v>1309</v>
      </c>
      <c r="B85" s="261" t="s">
        <v>1310</v>
      </c>
      <c r="C85" s="258" t="s">
        <v>1311</v>
      </c>
      <c r="D85" s="258" t="s">
        <v>1312</v>
      </c>
      <c r="E85" s="258" t="s">
        <v>1313</v>
      </c>
    </row>
    <row r="86" spans="1:5" s="258" customFormat="1" ht="12" x14ac:dyDescent="0.2">
      <c r="A86" s="259" t="s">
        <v>1314</v>
      </c>
      <c r="B86" s="258" t="s">
        <v>1315</v>
      </c>
      <c r="C86" s="258" t="s">
        <v>1316</v>
      </c>
      <c r="D86" s="259" t="s">
        <v>1317</v>
      </c>
      <c r="E86" s="258" t="s">
        <v>1318</v>
      </c>
    </row>
    <row r="87" spans="1:5" s="258" customFormat="1" ht="12" x14ac:dyDescent="0.2">
      <c r="A87" s="258" t="s">
        <v>1319</v>
      </c>
      <c r="B87" s="258" t="s">
        <v>1320</v>
      </c>
      <c r="C87" s="258" t="s">
        <v>1321</v>
      </c>
      <c r="D87" s="258" t="s">
        <v>1322</v>
      </c>
      <c r="E87" s="258" t="s">
        <v>1323</v>
      </c>
    </row>
    <row r="88" spans="1:5" s="258" customFormat="1" ht="12" x14ac:dyDescent="0.2">
      <c r="A88" s="257" t="s">
        <v>1324</v>
      </c>
      <c r="B88" s="258" t="s">
        <v>1325</v>
      </c>
      <c r="C88" s="258" t="s">
        <v>1326</v>
      </c>
      <c r="D88" s="259" t="s">
        <v>1327</v>
      </c>
      <c r="E88" s="260" t="s">
        <v>1328</v>
      </c>
    </row>
    <row r="89" spans="1:5" s="258" customFormat="1" ht="12" x14ac:dyDescent="0.2">
      <c r="A89" s="258" t="s">
        <v>1329</v>
      </c>
      <c r="B89" s="261" t="s">
        <v>1330</v>
      </c>
      <c r="C89" s="258" t="s">
        <v>1331</v>
      </c>
      <c r="D89" s="259" t="s">
        <v>1332</v>
      </c>
      <c r="E89" s="258" t="s">
        <v>1333</v>
      </c>
    </row>
    <row r="90" spans="1:5" s="258" customFormat="1" ht="12" x14ac:dyDescent="0.2">
      <c r="A90" s="260" t="s">
        <v>1334</v>
      </c>
      <c r="B90" s="258" t="s">
        <v>1335</v>
      </c>
      <c r="C90" s="258" t="s">
        <v>1336</v>
      </c>
      <c r="D90" s="261" t="s">
        <v>1337</v>
      </c>
    </row>
    <row r="91" spans="1:5" s="258" customFormat="1" ht="12" x14ac:dyDescent="0.2">
      <c r="A91" s="257" t="s">
        <v>1338</v>
      </c>
      <c r="B91" s="261" t="s">
        <v>1339</v>
      </c>
      <c r="C91" s="258" t="s">
        <v>1340</v>
      </c>
      <c r="D91" s="261" t="s">
        <v>1341</v>
      </c>
      <c r="E91" s="257" t="s">
        <v>1342</v>
      </c>
    </row>
    <row r="92" spans="1:5" s="258" customFormat="1" ht="12" x14ac:dyDescent="0.2">
      <c r="A92" s="258" t="s">
        <v>1343</v>
      </c>
      <c r="B92" s="258" t="s">
        <v>1344</v>
      </c>
      <c r="C92" s="258" t="s">
        <v>1345</v>
      </c>
      <c r="D92" s="258" t="s">
        <v>1346</v>
      </c>
      <c r="E92" s="259" t="s">
        <v>1347</v>
      </c>
    </row>
    <row r="93" spans="1:5" s="258" customFormat="1" ht="12" x14ac:dyDescent="0.2">
      <c r="A93" s="261" t="s">
        <v>1348</v>
      </c>
      <c r="B93" s="258" t="s">
        <v>1349</v>
      </c>
      <c r="C93" s="258" t="s">
        <v>1350</v>
      </c>
      <c r="D93" s="258" t="s">
        <v>1351</v>
      </c>
      <c r="E93" s="258" t="s">
        <v>1352</v>
      </c>
    </row>
    <row r="94" spans="1:5" s="258" customFormat="1" ht="12" x14ac:dyDescent="0.2">
      <c r="A94" s="258" t="s">
        <v>1353</v>
      </c>
      <c r="B94" s="258" t="s">
        <v>1354</v>
      </c>
      <c r="C94" s="258" t="s">
        <v>1355</v>
      </c>
      <c r="D94" s="261" t="s">
        <v>1356</v>
      </c>
      <c r="E94" s="261" t="s">
        <v>1357</v>
      </c>
    </row>
    <row r="95" spans="1:5" s="258" customFormat="1" ht="12" x14ac:dyDescent="0.2">
      <c r="A95" s="258" t="s">
        <v>1358</v>
      </c>
      <c r="B95" s="258" t="s">
        <v>1359</v>
      </c>
      <c r="C95" s="258" t="s">
        <v>1360</v>
      </c>
      <c r="D95" s="261" t="s">
        <v>1361</v>
      </c>
      <c r="E95" s="258" t="s">
        <v>1362</v>
      </c>
    </row>
    <row r="96" spans="1:5" s="258" customFormat="1" ht="12" x14ac:dyDescent="0.2">
      <c r="A96" s="258" t="s">
        <v>1363</v>
      </c>
      <c r="B96" s="261" t="s">
        <v>1364</v>
      </c>
      <c r="C96" s="258" t="s">
        <v>1365</v>
      </c>
      <c r="D96" s="258" t="s">
        <v>1366</v>
      </c>
      <c r="E96" s="257" t="s">
        <v>1367</v>
      </c>
    </row>
    <row r="97" spans="1:5" s="258" customFormat="1" ht="12" x14ac:dyDescent="0.2">
      <c r="A97" s="257" t="s">
        <v>1368</v>
      </c>
      <c r="B97" s="261" t="s">
        <v>1369</v>
      </c>
      <c r="D97" s="261" t="s">
        <v>1370</v>
      </c>
      <c r="E97" s="260" t="s">
        <v>1371</v>
      </c>
    </row>
    <row r="98" spans="1:5" s="258" customFormat="1" ht="12" x14ac:dyDescent="0.2">
      <c r="A98" s="258" t="s">
        <v>1372</v>
      </c>
      <c r="B98" s="263" t="s">
        <v>1373</v>
      </c>
      <c r="D98" s="258" t="s">
        <v>1374</v>
      </c>
      <c r="E98" s="258" t="s">
        <v>1375</v>
      </c>
    </row>
    <row r="99" spans="1:5" s="258" customFormat="1" ht="12" x14ac:dyDescent="0.2">
      <c r="A99" s="258" t="s">
        <v>1376</v>
      </c>
      <c r="B99" s="258" t="s">
        <v>1377</v>
      </c>
      <c r="D99" s="258" t="s">
        <v>1378</v>
      </c>
      <c r="E99" s="257" t="s">
        <v>1379</v>
      </c>
    </row>
    <row r="100" spans="1:5" s="258" customFormat="1" ht="12" x14ac:dyDescent="0.2">
      <c r="A100" s="261" t="s">
        <v>1380</v>
      </c>
      <c r="B100" s="258" t="s">
        <v>1381</v>
      </c>
      <c r="C100" s="257" t="s">
        <v>1382</v>
      </c>
      <c r="D100" s="258" t="s">
        <v>1383</v>
      </c>
      <c r="E100" s="258" t="s">
        <v>1384</v>
      </c>
    </row>
    <row r="101" spans="1:5" s="258" customFormat="1" ht="12" x14ac:dyDescent="0.2">
      <c r="A101" s="258" t="s">
        <v>1385</v>
      </c>
      <c r="B101" s="261" t="s">
        <v>1386</v>
      </c>
      <c r="C101" s="259" t="s">
        <v>1387</v>
      </c>
      <c r="D101" s="258" t="s">
        <v>1388</v>
      </c>
      <c r="E101" s="258" t="s">
        <v>1389</v>
      </c>
    </row>
    <row r="102" spans="1:5" s="258" customFormat="1" ht="12" x14ac:dyDescent="0.2">
      <c r="A102" s="258" t="s">
        <v>1390</v>
      </c>
      <c r="C102" s="259" t="s">
        <v>1391</v>
      </c>
      <c r="D102" s="258" t="s">
        <v>1392</v>
      </c>
      <c r="E102" s="258" t="s">
        <v>1393</v>
      </c>
    </row>
    <row r="103" spans="1:5" s="258" customFormat="1" ht="12" x14ac:dyDescent="0.2">
      <c r="A103" s="257" t="s">
        <v>1394</v>
      </c>
      <c r="C103" s="259" t="s">
        <v>1395</v>
      </c>
      <c r="D103" s="258" t="s">
        <v>1396</v>
      </c>
      <c r="E103" s="258" t="s">
        <v>1397</v>
      </c>
    </row>
    <row r="104" spans="1:5" s="258" customFormat="1" ht="12" x14ac:dyDescent="0.2">
      <c r="A104" s="258" t="s">
        <v>1398</v>
      </c>
      <c r="C104" s="258" t="s">
        <v>1399</v>
      </c>
      <c r="D104" s="258" t="s">
        <v>1400</v>
      </c>
      <c r="E104" s="258" t="s">
        <v>1401</v>
      </c>
    </row>
    <row r="105" spans="1:5" s="258" customFormat="1" ht="12" x14ac:dyDescent="0.2">
      <c r="A105" s="258" t="s">
        <v>1402</v>
      </c>
      <c r="C105" s="258" t="s">
        <v>1403</v>
      </c>
      <c r="D105" s="258" t="s">
        <v>1404</v>
      </c>
      <c r="E105" s="257" t="s">
        <v>1405</v>
      </c>
    </row>
    <row r="106" spans="1:5" s="258" customFormat="1" ht="12" x14ac:dyDescent="0.2">
      <c r="A106" s="258" t="s">
        <v>1406</v>
      </c>
      <c r="C106" s="258" t="s">
        <v>1407</v>
      </c>
      <c r="D106" s="258" t="s">
        <v>1408</v>
      </c>
      <c r="E106" s="258" t="s">
        <v>1409</v>
      </c>
    </row>
    <row r="107" spans="1:5" s="258" customFormat="1" ht="12" x14ac:dyDescent="0.2">
      <c r="C107" s="258" t="s">
        <v>1410</v>
      </c>
      <c r="D107" s="258" t="s">
        <v>1411</v>
      </c>
      <c r="E107" s="257" t="s">
        <v>1412</v>
      </c>
    </row>
    <row r="108" spans="1:5" s="258" customFormat="1" ht="12" x14ac:dyDescent="0.2">
      <c r="A108" s="260"/>
      <c r="C108" s="260" t="s">
        <v>1413</v>
      </c>
      <c r="D108" s="258" t="s">
        <v>1414</v>
      </c>
      <c r="E108" s="258" t="s">
        <v>1415</v>
      </c>
    </row>
    <row r="109" spans="1:5" s="258" customFormat="1" ht="12" x14ac:dyDescent="0.2">
      <c r="C109" s="258" t="s">
        <v>1416</v>
      </c>
      <c r="D109" s="258" t="s">
        <v>1417</v>
      </c>
      <c r="E109" s="258" t="s">
        <v>1418</v>
      </c>
    </row>
    <row r="110" spans="1:5" s="258" customFormat="1" ht="12" x14ac:dyDescent="0.2">
      <c r="C110" s="258" t="s">
        <v>1419</v>
      </c>
      <c r="D110" s="258" t="s">
        <v>1420</v>
      </c>
      <c r="E110" s="258" t="s">
        <v>1421</v>
      </c>
    </row>
    <row r="111" spans="1:5" s="258" customFormat="1" ht="12" x14ac:dyDescent="0.2">
      <c r="C111" s="258" t="s">
        <v>1422</v>
      </c>
      <c r="D111" s="258" t="s">
        <v>1423</v>
      </c>
      <c r="E111" s="258" t="s">
        <v>1424</v>
      </c>
    </row>
    <row r="112" spans="1:5" s="258" customFormat="1" ht="12" x14ac:dyDescent="0.2"/>
    <row r="113" spans="1:5" s="258" customFormat="1" ht="12" x14ac:dyDescent="0.2">
      <c r="A113" s="257" t="s">
        <v>1425</v>
      </c>
      <c r="B113" s="257" t="s">
        <v>1426</v>
      </c>
      <c r="C113" s="257" t="s">
        <v>1427</v>
      </c>
      <c r="D113" s="257" t="s">
        <v>1428</v>
      </c>
      <c r="E113" s="257" t="s">
        <v>1429</v>
      </c>
    </row>
    <row r="114" spans="1:5" s="258" customFormat="1" ht="12" x14ac:dyDescent="0.2">
      <c r="A114" s="259" t="s">
        <v>1430</v>
      </c>
      <c r="B114" s="259" t="s">
        <v>1431</v>
      </c>
      <c r="C114" s="259" t="s">
        <v>1432</v>
      </c>
      <c r="D114" s="259" t="s">
        <v>1433</v>
      </c>
      <c r="E114" s="258" t="s">
        <v>1434</v>
      </c>
    </row>
    <row r="115" spans="1:5" s="258" customFormat="1" ht="12" x14ac:dyDescent="0.2">
      <c r="A115" s="259" t="s">
        <v>1435</v>
      </c>
      <c r="B115" s="259" t="s">
        <v>1436</v>
      </c>
      <c r="C115" s="259" t="s">
        <v>1437</v>
      </c>
      <c r="D115" s="258" t="s">
        <v>1438</v>
      </c>
      <c r="E115" s="258" t="s">
        <v>1439</v>
      </c>
    </row>
    <row r="116" spans="1:5" s="258" customFormat="1" ht="12" x14ac:dyDescent="0.2">
      <c r="A116" s="258" t="s">
        <v>1440</v>
      </c>
      <c r="B116" s="259" t="s">
        <v>1441</v>
      </c>
      <c r="C116" s="258" t="s">
        <v>1442</v>
      </c>
      <c r="D116" s="259" t="s">
        <v>1443</v>
      </c>
      <c r="E116" s="258" t="s">
        <v>1444</v>
      </c>
    </row>
    <row r="117" spans="1:5" s="258" customFormat="1" ht="12" x14ac:dyDescent="0.2">
      <c r="A117" s="258" t="s">
        <v>1445</v>
      </c>
      <c r="B117" s="259" t="s">
        <v>1446</v>
      </c>
      <c r="C117" s="258" t="s">
        <v>1447</v>
      </c>
      <c r="D117" s="261" t="s">
        <v>1448</v>
      </c>
      <c r="E117" s="261" t="s">
        <v>1449</v>
      </c>
    </row>
    <row r="118" spans="1:5" s="258" customFormat="1" ht="12" x14ac:dyDescent="0.2">
      <c r="A118" s="258" t="s">
        <v>1450</v>
      </c>
      <c r="B118" s="258" t="s">
        <v>1451</v>
      </c>
      <c r="C118" s="258" t="s">
        <v>1452</v>
      </c>
      <c r="D118" s="260" t="s">
        <v>1453</v>
      </c>
      <c r="E118" s="258" t="s">
        <v>1454</v>
      </c>
    </row>
    <row r="119" spans="1:5" s="258" customFormat="1" ht="12" x14ac:dyDescent="0.2">
      <c r="A119" s="258" t="s">
        <v>1455</v>
      </c>
      <c r="B119" s="258" t="s">
        <v>1456</v>
      </c>
      <c r="C119" s="258" t="s">
        <v>1457</v>
      </c>
      <c r="D119" s="259" t="s">
        <v>1458</v>
      </c>
      <c r="E119" s="258" t="s">
        <v>1459</v>
      </c>
    </row>
    <row r="120" spans="1:5" s="258" customFormat="1" ht="12" x14ac:dyDescent="0.2">
      <c r="A120" s="258" t="s">
        <v>1460</v>
      </c>
      <c r="B120" s="258" t="s">
        <v>1461</v>
      </c>
      <c r="C120" s="258" t="s">
        <v>1462</v>
      </c>
      <c r="D120" s="258" t="s">
        <v>1463</v>
      </c>
      <c r="E120" s="258" t="s">
        <v>1464</v>
      </c>
    </row>
    <row r="121" spans="1:5" s="258" customFormat="1" ht="12" x14ac:dyDescent="0.2">
      <c r="A121" s="259" t="s">
        <v>1465</v>
      </c>
      <c r="B121" s="258" t="s">
        <v>1466</v>
      </c>
      <c r="C121" s="260" t="s">
        <v>1467</v>
      </c>
      <c r="D121" s="258" t="s">
        <v>1468</v>
      </c>
      <c r="E121" s="258" t="s">
        <v>1469</v>
      </c>
    </row>
    <row r="122" spans="1:5" s="258" customFormat="1" ht="12" x14ac:dyDescent="0.2">
      <c r="A122" s="261" t="s">
        <v>1470</v>
      </c>
      <c r="B122" s="258" t="s">
        <v>1471</v>
      </c>
      <c r="C122" s="258" t="s">
        <v>1472</v>
      </c>
      <c r="D122" s="258" t="s">
        <v>1473</v>
      </c>
      <c r="E122" s="258" t="s">
        <v>1474</v>
      </c>
    </row>
    <row r="123" spans="1:5" s="258" customFormat="1" ht="12" x14ac:dyDescent="0.2">
      <c r="A123" s="258" t="s">
        <v>1475</v>
      </c>
      <c r="B123" s="258" t="s">
        <v>1476</v>
      </c>
      <c r="E123" s="258" t="s">
        <v>1477</v>
      </c>
    </row>
    <row r="124" spans="1:5" s="258" customFormat="1" ht="12" x14ac:dyDescent="0.2">
      <c r="A124" s="258" t="s">
        <v>1478</v>
      </c>
      <c r="E124" s="258" t="s">
        <v>1479</v>
      </c>
    </row>
    <row r="125" spans="1:5" s="258" customFormat="1" ht="12" x14ac:dyDescent="0.2">
      <c r="A125" s="261" t="s">
        <v>1480</v>
      </c>
      <c r="E125" s="258" t="s">
        <v>1481</v>
      </c>
    </row>
    <row r="126" spans="1:5" s="258" customFormat="1" ht="12" x14ac:dyDescent="0.2">
      <c r="A126" s="258" t="s">
        <v>1482</v>
      </c>
    </row>
    <row r="127" spans="1:5" s="258" customFormat="1" ht="12" x14ac:dyDescent="0.2"/>
    <row r="128" spans="1:5" s="258" customFormat="1" ht="12" x14ac:dyDescent="0.2">
      <c r="A128" s="257" t="s">
        <v>1483</v>
      </c>
      <c r="B128" s="257" t="s">
        <v>1484</v>
      </c>
      <c r="C128" s="257" t="s">
        <v>669</v>
      </c>
      <c r="D128" s="257" t="s">
        <v>1485</v>
      </c>
      <c r="E128" s="257" t="s">
        <v>1486</v>
      </c>
    </row>
    <row r="129" spans="1:5" s="258" customFormat="1" ht="12" x14ac:dyDescent="0.2">
      <c r="A129" s="258" t="s">
        <v>1487</v>
      </c>
      <c r="B129" s="258" t="s">
        <v>1488</v>
      </c>
      <c r="C129" s="258" t="s">
        <v>1489</v>
      </c>
      <c r="D129" s="258" t="s">
        <v>1490</v>
      </c>
      <c r="E129" s="259" t="s">
        <v>1491</v>
      </c>
    </row>
    <row r="130" spans="1:5" s="258" customFormat="1" ht="12" x14ac:dyDescent="0.2">
      <c r="A130" s="258" t="s">
        <v>1492</v>
      </c>
      <c r="B130" s="259" t="s">
        <v>1493</v>
      </c>
      <c r="C130" s="260" t="s">
        <v>1494</v>
      </c>
      <c r="D130" s="258" t="s">
        <v>1495</v>
      </c>
      <c r="E130" s="258" t="s">
        <v>1496</v>
      </c>
    </row>
    <row r="131" spans="1:5" s="258" customFormat="1" ht="12" x14ac:dyDescent="0.2">
      <c r="A131" s="258" t="s">
        <v>1497</v>
      </c>
      <c r="B131" s="259" t="s">
        <v>1498</v>
      </c>
      <c r="C131" s="258" t="s">
        <v>1499</v>
      </c>
      <c r="D131" s="258" t="s">
        <v>1500</v>
      </c>
      <c r="E131" s="262" t="s">
        <v>1501</v>
      </c>
    </row>
    <row r="132" spans="1:5" s="258" customFormat="1" ht="12" x14ac:dyDescent="0.2">
      <c r="A132" s="258" t="s">
        <v>1502</v>
      </c>
      <c r="B132" s="260" t="s">
        <v>1503</v>
      </c>
      <c r="C132" s="261" t="s">
        <v>1504</v>
      </c>
      <c r="D132" s="259" t="s">
        <v>1505</v>
      </c>
      <c r="E132" s="259" t="s">
        <v>1506</v>
      </c>
    </row>
    <row r="133" spans="1:5" s="258" customFormat="1" ht="12" x14ac:dyDescent="0.2">
      <c r="A133" s="258" t="s">
        <v>1507</v>
      </c>
      <c r="B133" s="260" t="s">
        <v>1508</v>
      </c>
      <c r="C133" s="258" t="s">
        <v>1509</v>
      </c>
      <c r="D133" s="259" t="s">
        <v>1510</v>
      </c>
      <c r="E133" s="258" t="s">
        <v>1511</v>
      </c>
    </row>
    <row r="134" spans="1:5" s="258" customFormat="1" ht="12" x14ac:dyDescent="0.2">
      <c r="A134" s="258" t="s">
        <v>1512</v>
      </c>
      <c r="B134" s="258" t="s">
        <v>1513</v>
      </c>
      <c r="C134" s="258" t="s">
        <v>1514</v>
      </c>
      <c r="D134" s="258" t="s">
        <v>1515</v>
      </c>
    </row>
    <row r="135" spans="1:5" s="258" customFormat="1" ht="12" x14ac:dyDescent="0.2">
      <c r="A135" s="258" t="s">
        <v>1516</v>
      </c>
      <c r="B135" s="261" t="s">
        <v>1517</v>
      </c>
    </row>
    <row r="136" spans="1:5" s="258" customFormat="1" ht="12" x14ac:dyDescent="0.2">
      <c r="B136" s="258" t="s">
        <v>1518</v>
      </c>
    </row>
    <row r="137" spans="1:5" s="258" customFormat="1" ht="12" x14ac:dyDescent="0.2"/>
    <row r="138" spans="1:5" s="258" customFormat="1" ht="12" x14ac:dyDescent="0.2">
      <c r="A138" s="257" t="s">
        <v>1519</v>
      </c>
      <c r="B138" s="257" t="s">
        <v>1520</v>
      </c>
      <c r="C138" s="257" t="s">
        <v>1521</v>
      </c>
      <c r="D138" s="257" t="s">
        <v>1522</v>
      </c>
      <c r="E138" s="257" t="s">
        <v>1523</v>
      </c>
    </row>
    <row r="139" spans="1:5" s="258" customFormat="1" ht="12" x14ac:dyDescent="0.2">
      <c r="A139" s="258" t="s">
        <v>1524</v>
      </c>
      <c r="B139" s="258" t="s">
        <v>1525</v>
      </c>
      <c r="C139" s="259" t="s">
        <v>1526</v>
      </c>
      <c r="D139" s="258" t="s">
        <v>1527</v>
      </c>
      <c r="E139" s="258" t="s">
        <v>1528</v>
      </c>
    </row>
    <row r="140" spans="1:5" s="258" customFormat="1" ht="12" x14ac:dyDescent="0.2">
      <c r="A140" s="258" t="s">
        <v>1529</v>
      </c>
      <c r="B140" s="258" t="s">
        <v>1530</v>
      </c>
      <c r="C140" s="258" t="s">
        <v>1531</v>
      </c>
      <c r="D140" s="258" t="s">
        <v>1532</v>
      </c>
      <c r="E140" s="258" t="s">
        <v>1533</v>
      </c>
    </row>
    <row r="141" spans="1:5" s="258" customFormat="1" ht="12" x14ac:dyDescent="0.2">
      <c r="A141" s="258" t="s">
        <v>1534</v>
      </c>
      <c r="B141" s="258" t="s">
        <v>1535</v>
      </c>
      <c r="C141" s="258" t="s">
        <v>1536</v>
      </c>
      <c r="D141" s="261" t="s">
        <v>1537</v>
      </c>
      <c r="E141" s="258" t="s">
        <v>1538</v>
      </c>
    </row>
    <row r="142" spans="1:5" s="258" customFormat="1" ht="12" x14ac:dyDescent="0.2">
      <c r="A142" s="258" t="s">
        <v>1539</v>
      </c>
      <c r="B142" s="258" t="s">
        <v>1540</v>
      </c>
      <c r="C142" s="258" t="s">
        <v>1541</v>
      </c>
      <c r="D142" s="258" t="s">
        <v>1542</v>
      </c>
      <c r="E142" s="258" t="s">
        <v>1543</v>
      </c>
    </row>
    <row r="143" spans="1:5" s="258" customFormat="1" ht="12" x14ac:dyDescent="0.2">
      <c r="A143" s="260" t="s">
        <v>1544</v>
      </c>
      <c r="B143" s="258" t="s">
        <v>1545</v>
      </c>
      <c r="C143" s="258" t="s">
        <v>1546</v>
      </c>
    </row>
    <row r="144" spans="1:5" s="258" customFormat="1" ht="12" x14ac:dyDescent="0.2"/>
    <row r="145" spans="1:5" s="258" customFormat="1" ht="12" x14ac:dyDescent="0.2">
      <c r="A145" s="257" t="s">
        <v>678</v>
      </c>
      <c r="B145" s="257" t="s">
        <v>652</v>
      </c>
      <c r="C145" s="257" t="s">
        <v>1547</v>
      </c>
      <c r="D145" s="257" t="s">
        <v>591</v>
      </c>
      <c r="E145" s="257" t="s">
        <v>1548</v>
      </c>
    </row>
    <row r="146" spans="1:5" s="258" customFormat="1" ht="12" x14ac:dyDescent="0.2">
      <c r="A146" s="258" t="s">
        <v>1549</v>
      </c>
      <c r="B146" s="258" t="s">
        <v>1550</v>
      </c>
      <c r="C146" s="258" t="s">
        <v>1551</v>
      </c>
      <c r="D146" s="261" t="s">
        <v>1552</v>
      </c>
      <c r="E146" s="258" t="s">
        <v>1553</v>
      </c>
    </row>
    <row r="147" spans="1:5" s="258" customFormat="1" ht="12" x14ac:dyDescent="0.2">
      <c r="A147" s="258" t="s">
        <v>1554</v>
      </c>
      <c r="B147" s="258" t="s">
        <v>1555</v>
      </c>
      <c r="C147" s="258" t="s">
        <v>1556</v>
      </c>
      <c r="D147" s="258" t="s">
        <v>1557</v>
      </c>
      <c r="E147" s="258" t="s">
        <v>1558</v>
      </c>
    </row>
    <row r="148" spans="1:5" s="258" customFormat="1" ht="12" x14ac:dyDescent="0.2">
      <c r="A148" s="258" t="s">
        <v>1559</v>
      </c>
      <c r="B148" s="261" t="s">
        <v>1560</v>
      </c>
      <c r="C148" s="261" t="s">
        <v>1561</v>
      </c>
      <c r="D148" s="258" t="s">
        <v>1562</v>
      </c>
      <c r="E148" s="258" t="s">
        <v>1563</v>
      </c>
    </row>
    <row r="149" spans="1:5" s="258" customFormat="1" ht="12" x14ac:dyDescent="0.2">
      <c r="A149" s="261" t="s">
        <v>1564</v>
      </c>
      <c r="B149" s="258" t="s">
        <v>1565</v>
      </c>
      <c r="C149" s="258" t="s">
        <v>1566</v>
      </c>
      <c r="D149" s="258" t="s">
        <v>1567</v>
      </c>
      <c r="E149" s="258" t="s">
        <v>1568</v>
      </c>
    </row>
    <row r="150" spans="1:5" s="258" customFormat="1" ht="12" x14ac:dyDescent="0.2"/>
    <row r="151" spans="1:5" s="258" customFormat="1" ht="12" x14ac:dyDescent="0.2">
      <c r="A151" s="257" t="s">
        <v>1569</v>
      </c>
      <c r="B151" s="257" t="s">
        <v>1570</v>
      </c>
      <c r="C151" s="257" t="s">
        <v>707</v>
      </c>
      <c r="D151" s="257" t="s">
        <v>1571</v>
      </c>
      <c r="E151" s="257" t="s">
        <v>1572</v>
      </c>
    </row>
    <row r="152" spans="1:5" s="258" customFormat="1" ht="12" x14ac:dyDescent="0.2">
      <c r="A152" s="258" t="s">
        <v>1573</v>
      </c>
      <c r="B152" s="258" t="s">
        <v>1574</v>
      </c>
      <c r="C152" s="258" t="s">
        <v>1575</v>
      </c>
      <c r="D152" s="259" t="s">
        <v>1576</v>
      </c>
      <c r="E152" s="260" t="s">
        <v>1577</v>
      </c>
    </row>
    <row r="153" spans="1:5" s="258" customFormat="1" ht="12" x14ac:dyDescent="0.2">
      <c r="A153" s="258" t="s">
        <v>1578</v>
      </c>
      <c r="B153" s="258" t="s">
        <v>1579</v>
      </c>
      <c r="C153" s="261" t="s">
        <v>1580</v>
      </c>
      <c r="D153" s="259" t="s">
        <v>1581</v>
      </c>
      <c r="E153" s="258" t="s">
        <v>1582</v>
      </c>
    </row>
    <row r="154" spans="1:5" s="258" customFormat="1" ht="12" x14ac:dyDescent="0.2">
      <c r="A154" s="259" t="s">
        <v>1583</v>
      </c>
      <c r="B154" s="260" t="s">
        <v>1584</v>
      </c>
      <c r="C154" s="258" t="s">
        <v>1605</v>
      </c>
      <c r="D154" s="261" t="s">
        <v>1585</v>
      </c>
      <c r="E154" s="258" t="s">
        <v>1586</v>
      </c>
    </row>
    <row r="155" spans="1:5" s="258" customFormat="1" ht="12" x14ac:dyDescent="0.2"/>
    <row r="156" spans="1:5" s="258" customFormat="1" ht="12" x14ac:dyDescent="0.2">
      <c r="A156" s="257" t="s">
        <v>1587</v>
      </c>
      <c r="B156" s="257" t="s">
        <v>1588</v>
      </c>
      <c r="C156" s="257" t="s">
        <v>1589</v>
      </c>
      <c r="D156" s="257" t="s">
        <v>1609</v>
      </c>
    </row>
    <row r="157" spans="1:5" s="258" customFormat="1" ht="12" x14ac:dyDescent="0.2">
      <c r="A157" s="260" t="s">
        <v>1590</v>
      </c>
      <c r="B157" s="258" t="s">
        <v>1591</v>
      </c>
      <c r="C157" s="258" t="s">
        <v>1592</v>
      </c>
      <c r="D157" s="261" t="s">
        <v>1607</v>
      </c>
    </row>
    <row r="158" spans="1:5" s="258" customFormat="1" ht="12" x14ac:dyDescent="0.2">
      <c r="A158" s="258" t="s">
        <v>1593</v>
      </c>
      <c r="B158" s="258" t="s">
        <v>1594</v>
      </c>
      <c r="C158" s="261" t="s">
        <v>1595</v>
      </c>
      <c r="D158" s="261" t="s">
        <v>1610</v>
      </c>
      <c r="E158" s="257" t="s">
        <v>1599</v>
      </c>
    </row>
    <row r="159" spans="1:5" s="258" customFormat="1" ht="12" x14ac:dyDescent="0.2">
      <c r="A159" s="258" t="s">
        <v>1596</v>
      </c>
      <c r="B159" s="258" t="s">
        <v>1597</v>
      </c>
      <c r="C159" s="258" t="s">
        <v>1598</v>
      </c>
      <c r="D159" s="261" t="s">
        <v>1608</v>
      </c>
    </row>
    <row r="160" spans="1:5" s="258" customFormat="1" ht="12" x14ac:dyDescent="0.2"/>
    <row r="161" spans="1:3" s="258" customFormat="1" ht="12" x14ac:dyDescent="0.2"/>
    <row r="162" spans="1:3" s="258" customFormat="1" ht="12" x14ac:dyDescent="0.2">
      <c r="A162" s="257" t="s">
        <v>1658</v>
      </c>
      <c r="B162" s="292" t="s">
        <v>1617</v>
      </c>
      <c r="C162" s="292"/>
    </row>
    <row r="163" spans="1:3" s="258" customFormat="1" ht="12" x14ac:dyDescent="0.2">
      <c r="B163" s="267" t="s">
        <v>1618</v>
      </c>
      <c r="C163" s="268" t="s">
        <v>1619</v>
      </c>
    </row>
    <row r="164" spans="1:3" s="258" customFormat="1" ht="12" x14ac:dyDescent="0.2">
      <c r="B164" s="269" t="s">
        <v>1620</v>
      </c>
      <c r="C164" s="270"/>
    </row>
    <row r="165" spans="1:3" x14ac:dyDescent="0.2">
      <c r="B165" s="267" t="s">
        <v>1621</v>
      </c>
      <c r="C165" s="270" t="s">
        <v>1622</v>
      </c>
    </row>
    <row r="166" spans="1:3" x14ac:dyDescent="0.2">
      <c r="B166" s="267" t="s">
        <v>1623</v>
      </c>
      <c r="C166" s="268" t="s">
        <v>1624</v>
      </c>
    </row>
    <row r="167" spans="1:3" x14ac:dyDescent="0.2">
      <c r="B167" s="267" t="s">
        <v>1625</v>
      </c>
      <c r="C167" s="270" t="s">
        <v>1626</v>
      </c>
    </row>
    <row r="168" spans="1:3" x14ac:dyDescent="0.2">
      <c r="B168" s="267" t="s">
        <v>1627</v>
      </c>
      <c r="C168" s="268" t="s">
        <v>1628</v>
      </c>
    </row>
    <row r="169" spans="1:3" x14ac:dyDescent="0.2">
      <c r="B169" s="267" t="s">
        <v>1629</v>
      </c>
      <c r="C169" s="268" t="s">
        <v>1630</v>
      </c>
    </row>
    <row r="170" spans="1:3" x14ac:dyDescent="0.2">
      <c r="B170" s="267" t="s">
        <v>1631</v>
      </c>
      <c r="C170" s="270" t="s">
        <v>1632</v>
      </c>
    </row>
    <row r="171" spans="1:3" x14ac:dyDescent="0.2">
      <c r="B171" s="267" t="s">
        <v>1633</v>
      </c>
      <c r="C171" s="268" t="s">
        <v>1634</v>
      </c>
    </row>
    <row r="172" spans="1:3" x14ac:dyDescent="0.2">
      <c r="B172" s="267" t="s">
        <v>1635</v>
      </c>
      <c r="C172" s="268" t="s">
        <v>1636</v>
      </c>
    </row>
    <row r="173" spans="1:3" x14ac:dyDescent="0.2">
      <c r="B173" s="267" t="s">
        <v>1637</v>
      </c>
      <c r="C173" s="268" t="s">
        <v>1619</v>
      </c>
    </row>
    <row r="174" spans="1:3" x14ac:dyDescent="0.2">
      <c r="B174" s="267" t="s">
        <v>1638</v>
      </c>
      <c r="C174" s="270" t="s">
        <v>1639</v>
      </c>
    </row>
    <row r="175" spans="1:3" x14ac:dyDescent="0.2">
      <c r="B175" s="267" t="s">
        <v>1640</v>
      </c>
      <c r="C175" s="270" t="s">
        <v>1641</v>
      </c>
    </row>
    <row r="176" spans="1:3" x14ac:dyDescent="0.2">
      <c r="B176" s="267" t="s">
        <v>1642</v>
      </c>
      <c r="C176" s="268" t="s">
        <v>1643</v>
      </c>
    </row>
    <row r="177" spans="2:3" x14ac:dyDescent="0.2">
      <c r="B177" s="267" t="s">
        <v>1644</v>
      </c>
      <c r="C177" s="268" t="s">
        <v>1645</v>
      </c>
    </row>
    <row r="178" spans="2:3" x14ac:dyDescent="0.2">
      <c r="B178" s="267" t="s">
        <v>1646</v>
      </c>
      <c r="C178" s="268" t="s">
        <v>1647</v>
      </c>
    </row>
    <row r="179" spans="2:3" x14ac:dyDescent="0.2">
      <c r="B179" s="267" t="s">
        <v>1648</v>
      </c>
      <c r="C179" s="270" t="s">
        <v>1649</v>
      </c>
    </row>
    <row r="180" spans="2:3" x14ac:dyDescent="0.2">
      <c r="B180" s="267" t="s">
        <v>1650</v>
      </c>
      <c r="C180" s="270" t="s">
        <v>1651</v>
      </c>
    </row>
    <row r="181" spans="2:3" x14ac:dyDescent="0.2">
      <c r="B181" s="267" t="s">
        <v>1652</v>
      </c>
      <c r="C181" s="270" t="s">
        <v>1653</v>
      </c>
    </row>
    <row r="182" spans="2:3" x14ac:dyDescent="0.2">
      <c r="B182" s="267" t="s">
        <v>1654</v>
      </c>
      <c r="C182" s="270" t="s">
        <v>1655</v>
      </c>
    </row>
    <row r="183" spans="2:3" x14ac:dyDescent="0.2">
      <c r="B183" s="267" t="s">
        <v>1656</v>
      </c>
      <c r="C183" s="270" t="s">
        <v>1657</v>
      </c>
    </row>
  </sheetData>
  <mergeCells count="4">
    <mergeCell ref="B1:D1"/>
    <mergeCell ref="A2:E2"/>
    <mergeCell ref="A3:E3"/>
    <mergeCell ref="B162:C162"/>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50"/>
  <sheetViews>
    <sheetView zoomScaleNormal="100" workbookViewId="0"/>
  </sheetViews>
  <sheetFormatPr defaultRowHeight="12.75" x14ac:dyDescent="0.2"/>
  <cols>
    <col min="1" max="1" width="4.28515625" style="1" bestFit="1" customWidth="1"/>
    <col min="2" max="2" width="28.140625" style="1" customWidth="1"/>
    <col min="3" max="3" width="8.7109375" style="5" bestFit="1" customWidth="1"/>
    <col min="4" max="23" width="6.85546875" style="38" bestFit="1" customWidth="1"/>
    <col min="24" max="27" width="6.85546875" style="10" bestFit="1" customWidth="1"/>
    <col min="28" max="28" width="7.85546875" style="5" bestFit="1" customWidth="1"/>
    <col min="29" max="29" width="5.85546875" style="38" bestFit="1" customWidth="1"/>
    <col min="30" max="30" width="10.42578125" style="71" bestFit="1" customWidth="1"/>
    <col min="31" max="16384" width="9.140625" style="1"/>
  </cols>
  <sheetData>
    <row r="1" spans="1:31" s="39" customFormat="1" ht="30" customHeight="1" x14ac:dyDescent="0.2">
      <c r="B1" s="40" t="s">
        <v>238</v>
      </c>
      <c r="C1" s="42"/>
      <c r="D1" s="293" t="s">
        <v>234</v>
      </c>
      <c r="E1" s="293"/>
      <c r="F1" s="293"/>
      <c r="G1" s="293"/>
      <c r="H1" s="293"/>
      <c r="I1" s="293"/>
      <c r="J1" s="293"/>
      <c r="K1" s="293"/>
      <c r="L1" s="293"/>
      <c r="M1" s="293"/>
      <c r="N1" s="293"/>
      <c r="O1" s="293"/>
      <c r="P1" s="293"/>
      <c r="Q1" s="293"/>
      <c r="R1" s="293"/>
      <c r="S1" s="293"/>
      <c r="T1" s="293"/>
      <c r="U1" s="293"/>
      <c r="V1" s="293"/>
      <c r="X1" s="43"/>
      <c r="Y1" s="43"/>
      <c r="Z1" s="43"/>
      <c r="AA1" s="43"/>
      <c r="AB1" s="44" t="s">
        <v>143</v>
      </c>
      <c r="AC1" s="33" t="s">
        <v>115</v>
      </c>
      <c r="AD1" s="92" t="s">
        <v>673</v>
      </c>
    </row>
    <row r="2" spans="1:31" s="41" customFormat="1" ht="21" customHeight="1" x14ac:dyDescent="0.2">
      <c r="A2" s="33" t="s">
        <v>25</v>
      </c>
      <c r="B2" s="33" t="s">
        <v>126</v>
      </c>
      <c r="C2" s="2" t="s">
        <v>105</v>
      </c>
      <c r="D2" s="45" t="s">
        <v>74</v>
      </c>
      <c r="E2" s="45" t="s">
        <v>75</v>
      </c>
      <c r="F2" s="45" t="s">
        <v>76</v>
      </c>
      <c r="G2" s="45" t="s">
        <v>77</v>
      </c>
      <c r="H2" s="45" t="s">
        <v>78</v>
      </c>
      <c r="I2" s="45" t="s">
        <v>79</v>
      </c>
      <c r="J2" s="45" t="s">
        <v>80</v>
      </c>
      <c r="K2" s="45" t="s">
        <v>81</v>
      </c>
      <c r="L2" s="45" t="s">
        <v>82</v>
      </c>
      <c r="M2" s="45" t="s">
        <v>83</v>
      </c>
      <c r="N2" s="45" t="s">
        <v>84</v>
      </c>
      <c r="O2" s="45" t="s">
        <v>85</v>
      </c>
      <c r="P2" s="45" t="s">
        <v>86</v>
      </c>
      <c r="Q2" s="45" t="s">
        <v>87</v>
      </c>
      <c r="R2" s="45" t="s">
        <v>88</v>
      </c>
      <c r="S2" s="45" t="s">
        <v>89</v>
      </c>
      <c r="T2" s="45" t="s">
        <v>90</v>
      </c>
      <c r="U2" s="45" t="s">
        <v>91</v>
      </c>
      <c r="V2" s="45" t="s">
        <v>92</v>
      </c>
      <c r="W2" s="45" t="s">
        <v>93</v>
      </c>
      <c r="X2" s="45">
        <v>2006</v>
      </c>
      <c r="Y2" s="45">
        <v>2007</v>
      </c>
      <c r="Z2" s="45">
        <v>2008</v>
      </c>
      <c r="AA2" s="23">
        <v>2009</v>
      </c>
      <c r="AB2" s="2" t="s">
        <v>114</v>
      </c>
      <c r="AC2" s="33" t="s">
        <v>24</v>
      </c>
      <c r="AD2" s="67" t="s">
        <v>674</v>
      </c>
    </row>
    <row r="3" spans="1:31" x14ac:dyDescent="0.2">
      <c r="A3" s="9">
        <v>1</v>
      </c>
      <c r="B3" s="9" t="s">
        <v>248</v>
      </c>
      <c r="C3" s="5">
        <v>1905</v>
      </c>
      <c r="D3" s="38">
        <v>101</v>
      </c>
      <c r="E3" s="38">
        <v>99</v>
      </c>
      <c r="F3" s="38">
        <v>82</v>
      </c>
      <c r="G3" s="38">
        <v>113</v>
      </c>
      <c r="H3" s="38">
        <v>136</v>
      </c>
      <c r="I3" s="38">
        <v>129</v>
      </c>
      <c r="J3" s="38">
        <v>108</v>
      </c>
      <c r="K3" s="38">
        <v>82</v>
      </c>
      <c r="L3" s="38">
        <v>49</v>
      </c>
      <c r="M3" s="38">
        <v>73</v>
      </c>
      <c r="N3" s="38">
        <v>42</v>
      </c>
      <c r="O3" s="38">
        <v>87</v>
      </c>
      <c r="P3" s="38">
        <v>80</v>
      </c>
      <c r="Q3" s="38">
        <v>52</v>
      </c>
      <c r="R3" s="38">
        <v>60</v>
      </c>
      <c r="S3" s="38">
        <v>57</v>
      </c>
      <c r="T3" s="38">
        <v>72</v>
      </c>
      <c r="U3" s="38">
        <v>68</v>
      </c>
      <c r="V3" s="38">
        <v>57</v>
      </c>
      <c r="W3" s="38">
        <v>52</v>
      </c>
      <c r="X3" s="38">
        <v>54</v>
      </c>
      <c r="Y3" s="38">
        <v>62</v>
      </c>
      <c r="Z3" s="38">
        <v>31</v>
      </c>
      <c r="AA3" s="38">
        <v>29</v>
      </c>
      <c r="AB3" s="36">
        <f t="shared" ref="AB3:AB34" si="0">SUM(D3:AA3)</f>
        <v>1775</v>
      </c>
      <c r="AC3" s="46">
        <v>24</v>
      </c>
      <c r="AD3" s="68">
        <f t="shared" ref="AD3:AD34" si="1">AVERAGE(D3:AA3)</f>
        <v>73.958333333333329</v>
      </c>
      <c r="AE3" s="10"/>
    </row>
    <row r="4" spans="1:31" x14ac:dyDescent="0.2">
      <c r="A4" s="9">
        <v>2</v>
      </c>
      <c r="B4" s="9" t="s">
        <v>7</v>
      </c>
      <c r="C4" s="5">
        <v>1759</v>
      </c>
      <c r="D4" s="38">
        <v>66</v>
      </c>
      <c r="E4" s="38">
        <v>64</v>
      </c>
      <c r="F4" s="38">
        <v>105</v>
      </c>
      <c r="G4" s="38">
        <v>88</v>
      </c>
      <c r="H4" s="38">
        <v>92</v>
      </c>
      <c r="I4" s="38">
        <v>102</v>
      </c>
      <c r="J4" s="38">
        <v>100</v>
      </c>
      <c r="K4" s="38">
        <v>125</v>
      </c>
      <c r="L4" s="38">
        <v>155</v>
      </c>
      <c r="M4" s="38">
        <v>133</v>
      </c>
      <c r="N4" s="38">
        <v>85</v>
      </c>
      <c r="O4" s="38">
        <v>98</v>
      </c>
      <c r="P4" s="38">
        <v>107</v>
      </c>
      <c r="Q4" s="38">
        <v>30</v>
      </c>
      <c r="R4" s="38">
        <v>40</v>
      </c>
      <c r="S4" s="38">
        <v>46</v>
      </c>
      <c r="T4" s="38">
        <v>30</v>
      </c>
      <c r="U4" s="38">
        <v>47</v>
      </c>
      <c r="V4" s="38">
        <v>20</v>
      </c>
      <c r="W4" s="38">
        <v>47</v>
      </c>
      <c r="X4" s="38">
        <v>34</v>
      </c>
      <c r="Y4" s="38">
        <v>37</v>
      </c>
      <c r="Z4" s="38">
        <v>25</v>
      </c>
      <c r="AA4" s="38">
        <v>4</v>
      </c>
      <c r="AB4" s="36">
        <f t="shared" si="0"/>
        <v>1680</v>
      </c>
      <c r="AC4" s="46">
        <v>24</v>
      </c>
      <c r="AD4" s="68">
        <f t="shared" si="1"/>
        <v>70</v>
      </c>
      <c r="AE4" s="10"/>
    </row>
    <row r="5" spans="1:31" x14ac:dyDescent="0.2">
      <c r="A5" s="9">
        <v>3</v>
      </c>
      <c r="B5" s="9" t="s">
        <v>260</v>
      </c>
      <c r="C5" s="5">
        <v>1589</v>
      </c>
      <c r="D5" s="38">
        <v>72</v>
      </c>
      <c r="E5" s="38">
        <v>82</v>
      </c>
      <c r="F5" s="38">
        <v>46</v>
      </c>
      <c r="G5" s="38">
        <v>76</v>
      </c>
      <c r="H5" s="38">
        <v>94</v>
      </c>
      <c r="I5" s="38">
        <v>79</v>
      </c>
      <c r="J5" s="38">
        <v>87</v>
      </c>
      <c r="K5" s="38">
        <v>110</v>
      </c>
      <c r="L5" s="38">
        <v>69</v>
      </c>
      <c r="M5" s="38">
        <v>58</v>
      </c>
      <c r="N5" s="38">
        <v>74</v>
      </c>
      <c r="O5" s="38">
        <v>63</v>
      </c>
      <c r="P5" s="38">
        <v>76</v>
      </c>
      <c r="Q5" s="38">
        <v>55</v>
      </c>
      <c r="R5" s="38">
        <v>57</v>
      </c>
      <c r="S5" s="38">
        <v>48</v>
      </c>
      <c r="T5" s="38">
        <v>61</v>
      </c>
      <c r="U5" s="38">
        <v>28</v>
      </c>
      <c r="V5" s="38">
        <v>51</v>
      </c>
      <c r="W5" s="38">
        <v>67</v>
      </c>
      <c r="X5" s="38">
        <v>33</v>
      </c>
      <c r="Y5" s="38">
        <v>49</v>
      </c>
      <c r="Z5" s="38">
        <v>24</v>
      </c>
      <c r="AA5" s="38">
        <v>28</v>
      </c>
      <c r="AB5" s="36">
        <f t="shared" si="0"/>
        <v>1487</v>
      </c>
      <c r="AC5" s="46">
        <v>24</v>
      </c>
      <c r="AD5" s="68">
        <f t="shared" si="1"/>
        <v>61.958333333333336</v>
      </c>
      <c r="AE5" s="10"/>
    </row>
    <row r="6" spans="1:31" x14ac:dyDescent="0.2">
      <c r="A6" s="9">
        <v>34</v>
      </c>
      <c r="B6" s="9" t="s">
        <v>102</v>
      </c>
      <c r="C6" s="5">
        <v>845</v>
      </c>
      <c r="D6" s="38">
        <v>40</v>
      </c>
      <c r="E6" s="38">
        <v>31</v>
      </c>
      <c r="F6" s="38">
        <v>44</v>
      </c>
      <c r="G6" s="38">
        <v>87</v>
      </c>
      <c r="H6" s="38">
        <v>99</v>
      </c>
      <c r="I6" s="38">
        <v>63</v>
      </c>
      <c r="J6" s="38">
        <v>80</v>
      </c>
      <c r="K6" s="38">
        <v>99</v>
      </c>
      <c r="L6" s="38">
        <v>89</v>
      </c>
      <c r="M6" s="38">
        <v>71</v>
      </c>
      <c r="N6" s="38">
        <v>67</v>
      </c>
      <c r="O6" s="38">
        <v>6</v>
      </c>
      <c r="P6" s="38">
        <v>13</v>
      </c>
      <c r="Q6" s="7"/>
      <c r="R6" s="7"/>
      <c r="S6" s="7"/>
      <c r="T6" s="7"/>
      <c r="U6" s="7"/>
      <c r="V6" s="7"/>
      <c r="W6" s="7"/>
      <c r="X6" s="7"/>
      <c r="Y6" s="7"/>
      <c r="Z6" s="7"/>
      <c r="AA6" s="7"/>
      <c r="AB6" s="36">
        <f t="shared" si="0"/>
        <v>789</v>
      </c>
      <c r="AC6" s="46">
        <v>13</v>
      </c>
      <c r="AD6" s="68">
        <f t="shared" si="1"/>
        <v>60.692307692307693</v>
      </c>
      <c r="AE6" s="10"/>
    </row>
    <row r="7" spans="1:31" x14ac:dyDescent="0.2">
      <c r="A7" s="9">
        <v>4</v>
      </c>
      <c r="B7" s="9" t="s">
        <v>249</v>
      </c>
      <c r="C7" s="5">
        <v>1560</v>
      </c>
      <c r="D7" s="38">
        <v>47</v>
      </c>
      <c r="E7" s="38">
        <v>60</v>
      </c>
      <c r="F7" s="38">
        <v>72</v>
      </c>
      <c r="G7" s="38">
        <v>83</v>
      </c>
      <c r="H7" s="38">
        <v>55</v>
      </c>
      <c r="I7" s="38">
        <v>119</v>
      </c>
      <c r="J7" s="38">
        <v>64</v>
      </c>
      <c r="K7" s="38">
        <v>53</v>
      </c>
      <c r="L7" s="38">
        <v>78</v>
      </c>
      <c r="M7" s="38">
        <v>58</v>
      </c>
      <c r="N7" s="38">
        <v>62</v>
      </c>
      <c r="O7" s="38">
        <v>84</v>
      </c>
      <c r="P7" s="38">
        <v>82</v>
      </c>
      <c r="Q7" s="38">
        <v>64</v>
      </c>
      <c r="R7" s="38">
        <v>62</v>
      </c>
      <c r="S7" s="38">
        <v>53</v>
      </c>
      <c r="T7" s="38">
        <v>54</v>
      </c>
      <c r="U7" s="38">
        <v>39</v>
      </c>
      <c r="V7" s="38">
        <v>56</v>
      </c>
      <c r="W7" s="38">
        <v>34</v>
      </c>
      <c r="X7" s="38">
        <v>62</v>
      </c>
      <c r="Y7" s="38">
        <v>45</v>
      </c>
      <c r="Z7" s="38">
        <v>52</v>
      </c>
      <c r="AA7" s="38">
        <v>16</v>
      </c>
      <c r="AB7" s="36">
        <f t="shared" si="0"/>
        <v>1454</v>
      </c>
      <c r="AC7" s="46">
        <v>24</v>
      </c>
      <c r="AD7" s="68">
        <f t="shared" si="1"/>
        <v>60.583333333333336</v>
      </c>
      <c r="AE7" s="10"/>
    </row>
    <row r="8" spans="1:31" x14ac:dyDescent="0.2">
      <c r="A8" s="9">
        <v>7</v>
      </c>
      <c r="B8" s="9" t="s">
        <v>100</v>
      </c>
      <c r="C8" s="5">
        <v>1388</v>
      </c>
      <c r="D8" s="38">
        <v>68</v>
      </c>
      <c r="E8" s="38">
        <v>80</v>
      </c>
      <c r="F8" s="38">
        <v>76</v>
      </c>
      <c r="G8" s="38">
        <v>94</v>
      </c>
      <c r="H8" s="38">
        <v>134</v>
      </c>
      <c r="I8" s="38">
        <v>62</v>
      </c>
      <c r="J8" s="38">
        <v>106</v>
      </c>
      <c r="K8" s="38">
        <v>80</v>
      </c>
      <c r="L8" s="38">
        <v>85</v>
      </c>
      <c r="M8" s="38">
        <v>62</v>
      </c>
      <c r="N8" s="38">
        <v>48</v>
      </c>
      <c r="O8" s="38">
        <v>26</v>
      </c>
      <c r="P8" s="38">
        <v>91</v>
      </c>
      <c r="Q8" s="38">
        <v>39</v>
      </c>
      <c r="R8" s="38">
        <v>31</v>
      </c>
      <c r="S8" s="38">
        <v>49</v>
      </c>
      <c r="T8" s="38">
        <v>44</v>
      </c>
      <c r="U8" s="38">
        <v>36</v>
      </c>
      <c r="V8" s="38">
        <v>29</v>
      </c>
      <c r="W8" s="38">
        <v>47</v>
      </c>
      <c r="X8" s="38">
        <v>20</v>
      </c>
      <c r="Y8" s="38">
        <v>12</v>
      </c>
      <c r="Z8" s="7"/>
      <c r="AA8" s="7"/>
      <c r="AB8" s="36">
        <f t="shared" si="0"/>
        <v>1319</v>
      </c>
      <c r="AC8" s="46">
        <v>22</v>
      </c>
      <c r="AD8" s="68">
        <f t="shared" si="1"/>
        <v>59.954545454545453</v>
      </c>
      <c r="AE8" s="10"/>
    </row>
    <row r="9" spans="1:31" x14ac:dyDescent="0.2">
      <c r="A9" s="9">
        <v>6</v>
      </c>
      <c r="B9" s="9" t="s">
        <v>36</v>
      </c>
      <c r="C9" s="5">
        <v>1435</v>
      </c>
      <c r="D9" s="38">
        <v>50</v>
      </c>
      <c r="E9" s="38">
        <v>99</v>
      </c>
      <c r="F9" s="38">
        <v>95</v>
      </c>
      <c r="G9" s="38">
        <v>100</v>
      </c>
      <c r="H9" s="38">
        <v>70</v>
      </c>
      <c r="I9" s="38">
        <v>112</v>
      </c>
      <c r="J9" s="38">
        <v>101</v>
      </c>
      <c r="K9" s="38">
        <v>89</v>
      </c>
      <c r="L9" s="38">
        <v>58</v>
      </c>
      <c r="M9" s="38">
        <v>42</v>
      </c>
      <c r="N9" s="38">
        <v>29</v>
      </c>
      <c r="O9" s="38">
        <v>40</v>
      </c>
      <c r="P9" s="38">
        <v>65</v>
      </c>
      <c r="Q9" s="38">
        <v>31</v>
      </c>
      <c r="R9" s="38">
        <v>40</v>
      </c>
      <c r="S9" s="38">
        <v>26</v>
      </c>
      <c r="T9" s="38">
        <v>21</v>
      </c>
      <c r="U9" s="38">
        <v>68</v>
      </c>
      <c r="V9" s="38">
        <v>24</v>
      </c>
      <c r="W9" s="38">
        <v>48</v>
      </c>
      <c r="X9" s="38">
        <v>71</v>
      </c>
      <c r="Y9" s="38">
        <v>28</v>
      </c>
      <c r="Z9" s="38">
        <v>41</v>
      </c>
      <c r="AA9" s="38">
        <v>13</v>
      </c>
      <c r="AB9" s="36">
        <f t="shared" si="0"/>
        <v>1361</v>
      </c>
      <c r="AC9" s="46">
        <v>24</v>
      </c>
      <c r="AD9" s="68">
        <f t="shared" si="1"/>
        <v>56.708333333333336</v>
      </c>
      <c r="AE9" s="10"/>
    </row>
    <row r="10" spans="1:31" x14ac:dyDescent="0.2">
      <c r="A10" s="9">
        <v>5</v>
      </c>
      <c r="B10" s="9" t="s">
        <v>6</v>
      </c>
      <c r="C10" s="5">
        <v>1437</v>
      </c>
      <c r="D10" s="38">
        <v>48</v>
      </c>
      <c r="E10" s="38">
        <v>88</v>
      </c>
      <c r="F10" s="38">
        <v>70</v>
      </c>
      <c r="G10" s="38">
        <v>90</v>
      </c>
      <c r="H10" s="38">
        <v>81</v>
      </c>
      <c r="I10" s="38">
        <v>39</v>
      </c>
      <c r="J10" s="38">
        <v>48</v>
      </c>
      <c r="K10" s="38">
        <v>93</v>
      </c>
      <c r="L10" s="38">
        <v>62</v>
      </c>
      <c r="M10" s="38">
        <v>63</v>
      </c>
      <c r="N10" s="38">
        <v>67</v>
      </c>
      <c r="O10" s="38">
        <v>88</v>
      </c>
      <c r="P10" s="38">
        <v>58</v>
      </c>
      <c r="Q10" s="38">
        <v>60</v>
      </c>
      <c r="R10" s="38">
        <v>52</v>
      </c>
      <c r="S10" s="38">
        <v>41</v>
      </c>
      <c r="T10" s="38">
        <v>57</v>
      </c>
      <c r="U10" s="38">
        <v>30</v>
      </c>
      <c r="V10" s="38">
        <v>34</v>
      </c>
      <c r="W10" s="38">
        <v>40</v>
      </c>
      <c r="X10" s="38">
        <v>33</v>
      </c>
      <c r="Y10" s="38">
        <v>60</v>
      </c>
      <c r="Z10" s="38">
        <v>39</v>
      </c>
      <c r="AA10" s="38">
        <v>13</v>
      </c>
      <c r="AB10" s="36">
        <f t="shared" si="0"/>
        <v>1354</v>
      </c>
      <c r="AC10" s="46">
        <v>24</v>
      </c>
      <c r="AD10" s="68">
        <f t="shared" si="1"/>
        <v>56.416666666666664</v>
      </c>
      <c r="AE10" s="10"/>
    </row>
    <row r="11" spans="1:31" x14ac:dyDescent="0.2">
      <c r="A11" s="9">
        <v>8</v>
      </c>
      <c r="B11" s="9" t="s">
        <v>96</v>
      </c>
      <c r="C11" s="5">
        <v>1379</v>
      </c>
      <c r="D11" s="38">
        <v>25</v>
      </c>
      <c r="E11" s="38">
        <v>39</v>
      </c>
      <c r="F11" s="38">
        <v>48</v>
      </c>
      <c r="G11" s="38">
        <v>16</v>
      </c>
      <c r="H11" s="38">
        <v>36</v>
      </c>
      <c r="I11" s="38">
        <v>34</v>
      </c>
      <c r="J11" s="38">
        <v>27</v>
      </c>
      <c r="K11" s="38">
        <v>65</v>
      </c>
      <c r="L11" s="38">
        <v>73</v>
      </c>
      <c r="M11" s="38">
        <v>77</v>
      </c>
      <c r="N11" s="38">
        <v>139</v>
      </c>
      <c r="O11" s="38">
        <v>126</v>
      </c>
      <c r="P11" s="38">
        <v>103</v>
      </c>
      <c r="Q11" s="38">
        <v>45</v>
      </c>
      <c r="R11" s="38">
        <v>51</v>
      </c>
      <c r="S11" s="38">
        <v>53</v>
      </c>
      <c r="T11" s="38">
        <v>55</v>
      </c>
      <c r="U11" s="38">
        <v>48</v>
      </c>
      <c r="V11" s="38">
        <v>32</v>
      </c>
      <c r="W11" s="38">
        <v>53</v>
      </c>
      <c r="X11" s="38">
        <v>49</v>
      </c>
      <c r="Y11" s="38">
        <v>44</v>
      </c>
      <c r="Z11" s="38">
        <v>56</v>
      </c>
      <c r="AA11" s="38">
        <v>55</v>
      </c>
      <c r="AB11" s="36">
        <f t="shared" si="0"/>
        <v>1349</v>
      </c>
      <c r="AC11" s="46">
        <v>24</v>
      </c>
      <c r="AD11" s="68">
        <f t="shared" si="1"/>
        <v>56.208333333333336</v>
      </c>
      <c r="AE11" s="10"/>
    </row>
    <row r="12" spans="1:31" x14ac:dyDescent="0.2">
      <c r="A12" s="9">
        <v>9</v>
      </c>
      <c r="B12" s="9" t="s">
        <v>0</v>
      </c>
      <c r="C12" s="5">
        <v>1371</v>
      </c>
      <c r="D12" s="38">
        <v>34</v>
      </c>
      <c r="E12" s="38">
        <v>43</v>
      </c>
      <c r="F12" s="38">
        <v>32</v>
      </c>
      <c r="G12" s="38">
        <v>15</v>
      </c>
      <c r="H12" s="38">
        <v>80</v>
      </c>
      <c r="I12" s="38">
        <v>65</v>
      </c>
      <c r="J12" s="38">
        <v>35</v>
      </c>
      <c r="K12" s="38">
        <v>55</v>
      </c>
      <c r="L12" s="38">
        <v>62</v>
      </c>
      <c r="M12" s="38">
        <v>90</v>
      </c>
      <c r="N12" s="38">
        <v>74</v>
      </c>
      <c r="O12" s="38">
        <v>76</v>
      </c>
      <c r="P12" s="38">
        <v>74</v>
      </c>
      <c r="Q12" s="38">
        <v>56</v>
      </c>
      <c r="R12" s="38">
        <v>68</v>
      </c>
      <c r="S12" s="38">
        <v>64</v>
      </c>
      <c r="T12" s="38">
        <v>72</v>
      </c>
      <c r="U12" s="38">
        <v>47</v>
      </c>
      <c r="V12" s="38">
        <v>59</v>
      </c>
      <c r="W12" s="38">
        <v>54</v>
      </c>
      <c r="X12" s="38">
        <v>49</v>
      </c>
      <c r="Y12" s="38">
        <v>45</v>
      </c>
      <c r="Z12" s="38">
        <v>65</v>
      </c>
      <c r="AA12" s="38">
        <v>23</v>
      </c>
      <c r="AB12" s="36">
        <f t="shared" si="0"/>
        <v>1337</v>
      </c>
      <c r="AC12" s="46">
        <v>24</v>
      </c>
      <c r="AD12" s="68">
        <f t="shared" si="1"/>
        <v>55.708333333333336</v>
      </c>
      <c r="AE12" s="10"/>
    </row>
    <row r="13" spans="1:31" x14ac:dyDescent="0.2">
      <c r="A13" s="9">
        <v>10</v>
      </c>
      <c r="B13" s="9" t="s">
        <v>50</v>
      </c>
      <c r="C13" s="5">
        <v>1330</v>
      </c>
      <c r="D13" s="38">
        <v>108</v>
      </c>
      <c r="E13" s="38">
        <v>47</v>
      </c>
      <c r="F13" s="38">
        <v>58</v>
      </c>
      <c r="G13" s="38">
        <v>46</v>
      </c>
      <c r="H13" s="38">
        <v>42</v>
      </c>
      <c r="I13" s="38">
        <v>87</v>
      </c>
      <c r="J13" s="38">
        <v>93</v>
      </c>
      <c r="K13" s="38">
        <v>40</v>
      </c>
      <c r="L13" s="38">
        <v>99</v>
      </c>
      <c r="M13" s="38">
        <v>81</v>
      </c>
      <c r="N13" s="38">
        <v>55</v>
      </c>
      <c r="O13" s="38">
        <v>39</v>
      </c>
      <c r="P13" s="38">
        <v>87</v>
      </c>
      <c r="Q13" s="38">
        <v>49</v>
      </c>
      <c r="R13" s="38">
        <v>46</v>
      </c>
      <c r="S13" s="38">
        <v>26</v>
      </c>
      <c r="T13" s="38">
        <v>23</v>
      </c>
      <c r="U13" s="38">
        <v>39</v>
      </c>
      <c r="V13" s="38">
        <v>38</v>
      </c>
      <c r="W13" s="38">
        <v>38</v>
      </c>
      <c r="X13" s="38">
        <v>18</v>
      </c>
      <c r="Y13" s="38">
        <v>17</v>
      </c>
      <c r="Z13" s="38">
        <v>18</v>
      </c>
      <c r="AA13" s="38">
        <v>11</v>
      </c>
      <c r="AB13" s="36">
        <f t="shared" si="0"/>
        <v>1205</v>
      </c>
      <c r="AC13" s="46">
        <v>24</v>
      </c>
      <c r="AD13" s="68">
        <f t="shared" si="1"/>
        <v>50.208333333333336</v>
      </c>
      <c r="AE13" s="10"/>
    </row>
    <row r="14" spans="1:31" x14ac:dyDescent="0.2">
      <c r="A14" s="9">
        <v>12</v>
      </c>
      <c r="B14" s="9" t="s">
        <v>71</v>
      </c>
      <c r="C14" s="5">
        <v>1255</v>
      </c>
      <c r="D14" s="38">
        <v>76</v>
      </c>
      <c r="E14" s="38">
        <v>78</v>
      </c>
      <c r="F14" s="38">
        <v>88</v>
      </c>
      <c r="G14" s="38">
        <v>64</v>
      </c>
      <c r="H14" s="38">
        <v>52</v>
      </c>
      <c r="I14" s="38">
        <v>64</v>
      </c>
      <c r="J14" s="38">
        <v>67</v>
      </c>
      <c r="K14" s="38">
        <v>53</v>
      </c>
      <c r="L14" s="38">
        <v>62</v>
      </c>
      <c r="M14" s="38">
        <v>71</v>
      </c>
      <c r="N14" s="38">
        <v>41</v>
      </c>
      <c r="O14" s="38">
        <v>33</v>
      </c>
      <c r="P14" s="38">
        <v>59</v>
      </c>
      <c r="Q14" s="38">
        <v>22</v>
      </c>
      <c r="R14" s="38">
        <v>63</v>
      </c>
      <c r="S14" s="38">
        <v>50</v>
      </c>
      <c r="T14" s="38">
        <v>46</v>
      </c>
      <c r="U14" s="38">
        <v>59</v>
      </c>
      <c r="V14" s="38">
        <v>38</v>
      </c>
      <c r="W14" s="38">
        <v>15</v>
      </c>
      <c r="X14" s="38">
        <v>19</v>
      </c>
      <c r="Y14" s="38">
        <v>26</v>
      </c>
      <c r="Z14" s="38">
        <v>22</v>
      </c>
      <c r="AA14" s="38">
        <v>22</v>
      </c>
      <c r="AB14" s="36">
        <f t="shared" si="0"/>
        <v>1190</v>
      </c>
      <c r="AC14" s="46">
        <v>24</v>
      </c>
      <c r="AD14" s="68">
        <f t="shared" si="1"/>
        <v>49.583333333333336</v>
      </c>
      <c r="AE14" s="10"/>
    </row>
    <row r="15" spans="1:31" x14ac:dyDescent="0.2">
      <c r="A15" s="9">
        <v>22</v>
      </c>
      <c r="B15" s="9" t="s">
        <v>46</v>
      </c>
      <c r="C15" s="5">
        <v>986</v>
      </c>
      <c r="D15" s="7"/>
      <c r="E15" s="7"/>
      <c r="F15" s="7"/>
      <c r="G15" s="7"/>
      <c r="H15" s="38">
        <v>41</v>
      </c>
      <c r="I15" s="38">
        <v>49</v>
      </c>
      <c r="J15" s="38">
        <v>29</v>
      </c>
      <c r="K15" s="38">
        <v>62</v>
      </c>
      <c r="L15" s="38">
        <v>91</v>
      </c>
      <c r="M15" s="38">
        <v>67</v>
      </c>
      <c r="N15" s="38">
        <v>70</v>
      </c>
      <c r="O15" s="38">
        <v>69</v>
      </c>
      <c r="P15" s="38">
        <v>69</v>
      </c>
      <c r="Q15" s="38">
        <v>40</v>
      </c>
      <c r="R15" s="38">
        <v>36</v>
      </c>
      <c r="S15" s="38">
        <v>36</v>
      </c>
      <c r="T15" s="38">
        <v>58</v>
      </c>
      <c r="U15" s="38">
        <v>40</v>
      </c>
      <c r="V15" s="38">
        <v>41</v>
      </c>
      <c r="W15" s="38">
        <v>48</v>
      </c>
      <c r="X15" s="38">
        <v>21</v>
      </c>
      <c r="Y15" s="38">
        <v>53</v>
      </c>
      <c r="Z15" s="38">
        <v>46</v>
      </c>
      <c r="AA15" s="38">
        <v>20</v>
      </c>
      <c r="AB15" s="36">
        <f t="shared" si="0"/>
        <v>986</v>
      </c>
      <c r="AC15" s="46">
        <v>20</v>
      </c>
      <c r="AD15" s="68">
        <f t="shared" si="1"/>
        <v>49.3</v>
      </c>
      <c r="AE15" s="10"/>
    </row>
    <row r="16" spans="1:31" x14ac:dyDescent="0.2">
      <c r="A16" s="9">
        <v>13</v>
      </c>
      <c r="B16" s="9" t="s">
        <v>132</v>
      </c>
      <c r="C16" s="5">
        <v>1194</v>
      </c>
      <c r="D16" s="38">
        <v>21</v>
      </c>
      <c r="E16" s="38">
        <v>19</v>
      </c>
      <c r="F16" s="38">
        <v>22</v>
      </c>
      <c r="G16" s="38">
        <v>52</v>
      </c>
      <c r="H16" s="38">
        <v>16</v>
      </c>
      <c r="I16" s="38">
        <v>59</v>
      </c>
      <c r="J16" s="38">
        <v>65</v>
      </c>
      <c r="K16" s="38">
        <v>61</v>
      </c>
      <c r="L16" s="38">
        <v>69</v>
      </c>
      <c r="M16" s="38">
        <v>73</v>
      </c>
      <c r="N16" s="38">
        <v>78</v>
      </c>
      <c r="O16" s="38">
        <v>76</v>
      </c>
      <c r="P16" s="38">
        <v>81</v>
      </c>
      <c r="Q16" s="38">
        <v>45</v>
      </c>
      <c r="R16" s="38">
        <v>51</v>
      </c>
      <c r="S16" s="38">
        <v>34</v>
      </c>
      <c r="T16" s="38">
        <v>34</v>
      </c>
      <c r="U16" s="38">
        <v>31</v>
      </c>
      <c r="V16" s="38">
        <v>42</v>
      </c>
      <c r="W16" s="38">
        <v>54</v>
      </c>
      <c r="X16" s="38">
        <v>55</v>
      </c>
      <c r="Y16" s="38">
        <v>58</v>
      </c>
      <c r="Z16" s="38">
        <v>41</v>
      </c>
      <c r="AA16" s="38">
        <v>23</v>
      </c>
      <c r="AB16" s="36">
        <f t="shared" si="0"/>
        <v>1160</v>
      </c>
      <c r="AC16" s="46">
        <v>24</v>
      </c>
      <c r="AD16" s="68">
        <f t="shared" si="1"/>
        <v>48.333333333333336</v>
      </c>
      <c r="AE16" s="10"/>
    </row>
    <row r="17" spans="1:31" x14ac:dyDescent="0.2">
      <c r="A17" s="9">
        <v>11</v>
      </c>
      <c r="B17" s="9" t="s">
        <v>8</v>
      </c>
      <c r="C17" s="5">
        <v>1269</v>
      </c>
      <c r="D17" s="38">
        <v>83</v>
      </c>
      <c r="E17" s="38">
        <v>65</v>
      </c>
      <c r="F17" s="38">
        <v>94</v>
      </c>
      <c r="G17" s="38">
        <v>75</v>
      </c>
      <c r="H17" s="38">
        <v>88</v>
      </c>
      <c r="I17" s="38">
        <v>83</v>
      </c>
      <c r="J17" s="38">
        <v>83</v>
      </c>
      <c r="K17" s="38">
        <v>82</v>
      </c>
      <c r="L17" s="38">
        <v>45</v>
      </c>
      <c r="M17" s="38">
        <v>55</v>
      </c>
      <c r="N17" s="38">
        <v>31</v>
      </c>
      <c r="O17" s="38">
        <v>43</v>
      </c>
      <c r="P17" s="38">
        <v>18</v>
      </c>
      <c r="Q17" s="38">
        <v>32</v>
      </c>
      <c r="R17" s="38">
        <v>52</v>
      </c>
      <c r="S17" s="38">
        <v>26</v>
      </c>
      <c r="T17" s="38">
        <v>37</v>
      </c>
      <c r="U17" s="38">
        <v>19</v>
      </c>
      <c r="V17" s="38">
        <v>30</v>
      </c>
      <c r="W17" s="38">
        <v>22</v>
      </c>
      <c r="X17" s="38">
        <v>24</v>
      </c>
      <c r="Y17" s="38">
        <v>28</v>
      </c>
      <c r="Z17" s="38">
        <v>7</v>
      </c>
      <c r="AA17" s="38">
        <v>10</v>
      </c>
      <c r="AB17" s="36">
        <f t="shared" si="0"/>
        <v>1132</v>
      </c>
      <c r="AC17" s="46">
        <v>24</v>
      </c>
      <c r="AD17" s="68">
        <f t="shared" si="1"/>
        <v>47.166666666666664</v>
      </c>
      <c r="AE17" s="10"/>
    </row>
    <row r="18" spans="1:31" x14ac:dyDescent="0.2">
      <c r="A18" s="9">
        <v>17</v>
      </c>
      <c r="B18" s="9" t="s">
        <v>250</v>
      </c>
      <c r="C18" s="5">
        <v>1127</v>
      </c>
      <c r="D18" s="38">
        <v>40</v>
      </c>
      <c r="E18" s="38">
        <v>47</v>
      </c>
      <c r="F18" s="38">
        <v>67</v>
      </c>
      <c r="G18" s="38">
        <v>57</v>
      </c>
      <c r="H18" s="38">
        <v>82</v>
      </c>
      <c r="I18" s="38">
        <v>61</v>
      </c>
      <c r="J18" s="38">
        <v>54</v>
      </c>
      <c r="K18" s="38">
        <v>17</v>
      </c>
      <c r="L18" s="38">
        <v>7</v>
      </c>
      <c r="M18" s="38">
        <v>5</v>
      </c>
      <c r="N18" s="38">
        <v>16</v>
      </c>
      <c r="O18" s="38">
        <v>31</v>
      </c>
      <c r="P18" s="38">
        <v>31</v>
      </c>
      <c r="Q18" s="38">
        <v>32</v>
      </c>
      <c r="R18" s="38">
        <v>45</v>
      </c>
      <c r="S18" s="38">
        <v>51</v>
      </c>
      <c r="T18" s="38">
        <v>55</v>
      </c>
      <c r="U18" s="38">
        <v>49</v>
      </c>
      <c r="V18" s="38">
        <v>60</v>
      </c>
      <c r="W18" s="38">
        <v>57</v>
      </c>
      <c r="X18" s="38">
        <v>57</v>
      </c>
      <c r="Y18" s="38">
        <v>58</v>
      </c>
      <c r="Z18" s="38">
        <v>67</v>
      </c>
      <c r="AA18" s="38">
        <v>65</v>
      </c>
      <c r="AB18" s="36">
        <f t="shared" si="0"/>
        <v>1111</v>
      </c>
      <c r="AC18" s="46">
        <v>24</v>
      </c>
      <c r="AD18" s="68">
        <f t="shared" si="1"/>
        <v>46.291666666666664</v>
      </c>
      <c r="AE18" s="10"/>
    </row>
    <row r="19" spans="1:31" x14ac:dyDescent="0.2">
      <c r="A19" s="9">
        <v>44</v>
      </c>
      <c r="B19" s="9" t="s">
        <v>26</v>
      </c>
      <c r="C19" s="5">
        <v>754</v>
      </c>
      <c r="D19" s="38">
        <v>53</v>
      </c>
      <c r="E19" s="38">
        <v>77</v>
      </c>
      <c r="F19" s="38">
        <v>64</v>
      </c>
      <c r="G19" s="38">
        <v>35</v>
      </c>
      <c r="H19" s="38">
        <v>54</v>
      </c>
      <c r="I19" s="38">
        <v>77</v>
      </c>
      <c r="J19" s="38">
        <v>79</v>
      </c>
      <c r="K19" s="38">
        <v>93</v>
      </c>
      <c r="L19" s="38">
        <v>45</v>
      </c>
      <c r="M19" s="38">
        <v>11</v>
      </c>
      <c r="N19" s="38">
        <v>13</v>
      </c>
      <c r="O19" s="38">
        <v>2</v>
      </c>
      <c r="P19" s="38">
        <v>16</v>
      </c>
      <c r="Q19" s="38">
        <v>25</v>
      </c>
      <c r="R19" s="7"/>
      <c r="S19" s="7"/>
      <c r="T19" s="7"/>
      <c r="U19" s="7"/>
      <c r="V19" s="7"/>
      <c r="W19" s="7"/>
      <c r="X19" s="7"/>
      <c r="Y19" s="7"/>
      <c r="Z19" s="7"/>
      <c r="AA19" s="7"/>
      <c r="AB19" s="36">
        <f t="shared" si="0"/>
        <v>644</v>
      </c>
      <c r="AC19" s="46">
        <v>14</v>
      </c>
      <c r="AD19" s="68">
        <f t="shared" si="1"/>
        <v>46</v>
      </c>
      <c r="AE19" s="10"/>
    </row>
    <row r="20" spans="1:31" x14ac:dyDescent="0.2">
      <c r="A20" s="9">
        <v>14</v>
      </c>
      <c r="B20" s="9" t="s">
        <v>47</v>
      </c>
      <c r="C20" s="5">
        <v>1137</v>
      </c>
      <c r="D20" s="38">
        <v>26</v>
      </c>
      <c r="E20" s="38">
        <v>31</v>
      </c>
      <c r="F20" s="38">
        <v>45</v>
      </c>
      <c r="G20" s="38">
        <v>36</v>
      </c>
      <c r="H20" s="38">
        <v>40</v>
      </c>
      <c r="I20" s="38">
        <v>55</v>
      </c>
      <c r="J20" s="38">
        <v>113</v>
      </c>
      <c r="K20" s="38">
        <v>100</v>
      </c>
      <c r="L20" s="38">
        <v>103</v>
      </c>
      <c r="M20" s="38">
        <v>73</v>
      </c>
      <c r="N20" s="38">
        <v>32</v>
      </c>
      <c r="O20" s="38">
        <v>99</v>
      </c>
      <c r="P20" s="38">
        <v>42</v>
      </c>
      <c r="Q20" s="38">
        <v>41</v>
      </c>
      <c r="R20" s="38">
        <v>47</v>
      </c>
      <c r="S20" s="38">
        <v>17</v>
      </c>
      <c r="T20" s="38">
        <v>29</v>
      </c>
      <c r="U20" s="38">
        <v>25</v>
      </c>
      <c r="V20" s="38">
        <v>36</v>
      </c>
      <c r="W20" s="38">
        <v>34</v>
      </c>
      <c r="X20" s="38">
        <v>30</v>
      </c>
      <c r="Y20" s="38">
        <v>28</v>
      </c>
      <c r="Z20" s="38">
        <v>12</v>
      </c>
      <c r="AA20" s="38">
        <v>4</v>
      </c>
      <c r="AB20" s="36">
        <f t="shared" si="0"/>
        <v>1098</v>
      </c>
      <c r="AC20" s="46">
        <v>24</v>
      </c>
      <c r="AD20" s="68">
        <f t="shared" si="1"/>
        <v>45.75</v>
      </c>
      <c r="AE20" s="10"/>
    </row>
    <row r="21" spans="1:31" x14ac:dyDescent="0.2">
      <c r="A21" s="9">
        <v>15</v>
      </c>
      <c r="B21" s="9" t="s">
        <v>134</v>
      </c>
      <c r="C21" s="5">
        <v>1134</v>
      </c>
      <c r="D21" s="38">
        <v>28</v>
      </c>
      <c r="E21" s="38">
        <v>29</v>
      </c>
      <c r="F21" s="38">
        <v>49</v>
      </c>
      <c r="G21" s="38">
        <v>44</v>
      </c>
      <c r="H21" s="38">
        <v>59</v>
      </c>
      <c r="I21" s="38">
        <v>69</v>
      </c>
      <c r="J21" s="38">
        <v>57</v>
      </c>
      <c r="K21" s="38">
        <v>67</v>
      </c>
      <c r="L21" s="38">
        <v>45</v>
      </c>
      <c r="M21" s="38">
        <v>61</v>
      </c>
      <c r="N21" s="38">
        <v>53</v>
      </c>
      <c r="O21" s="38">
        <v>64</v>
      </c>
      <c r="P21" s="38">
        <v>105</v>
      </c>
      <c r="Q21" s="38">
        <v>51</v>
      </c>
      <c r="R21" s="38">
        <v>34</v>
      </c>
      <c r="S21" s="38">
        <v>29</v>
      </c>
      <c r="T21" s="38">
        <v>27</v>
      </c>
      <c r="U21" s="38">
        <v>24</v>
      </c>
      <c r="V21" s="38">
        <v>51</v>
      </c>
      <c r="W21" s="38">
        <v>17</v>
      </c>
      <c r="X21" s="38">
        <v>32</v>
      </c>
      <c r="Y21" s="38">
        <v>46</v>
      </c>
      <c r="Z21" s="38">
        <v>28</v>
      </c>
      <c r="AA21" s="38">
        <v>13</v>
      </c>
      <c r="AB21" s="36">
        <f t="shared" si="0"/>
        <v>1082</v>
      </c>
      <c r="AC21" s="46">
        <v>24</v>
      </c>
      <c r="AD21" s="68">
        <f t="shared" si="1"/>
        <v>45.083333333333336</v>
      </c>
      <c r="AE21" s="10"/>
    </row>
    <row r="22" spans="1:31" x14ac:dyDescent="0.2">
      <c r="A22" s="9">
        <v>16</v>
      </c>
      <c r="B22" s="9" t="s">
        <v>9</v>
      </c>
      <c r="C22" s="5">
        <v>1129</v>
      </c>
      <c r="D22" s="38">
        <v>56</v>
      </c>
      <c r="E22" s="38">
        <v>32</v>
      </c>
      <c r="F22" s="38">
        <v>34</v>
      </c>
      <c r="G22" s="38">
        <v>43</v>
      </c>
      <c r="H22" s="38">
        <v>33</v>
      </c>
      <c r="I22" s="38">
        <v>35</v>
      </c>
      <c r="J22" s="38">
        <v>37</v>
      </c>
      <c r="K22" s="38">
        <v>67</v>
      </c>
      <c r="L22" s="38">
        <v>38</v>
      </c>
      <c r="M22" s="38">
        <v>64</v>
      </c>
      <c r="N22" s="38">
        <v>49</v>
      </c>
      <c r="O22" s="38">
        <v>23</v>
      </c>
      <c r="P22" s="38">
        <v>57</v>
      </c>
      <c r="Q22" s="38">
        <v>14</v>
      </c>
      <c r="R22" s="38">
        <v>48</v>
      </c>
      <c r="S22" s="38">
        <v>53</v>
      </c>
      <c r="T22" s="38">
        <v>51</v>
      </c>
      <c r="U22" s="38">
        <v>41</v>
      </c>
      <c r="V22" s="38">
        <v>48</v>
      </c>
      <c r="W22" s="38">
        <v>49</v>
      </c>
      <c r="X22" s="38">
        <v>57</v>
      </c>
      <c r="Y22" s="38">
        <v>52</v>
      </c>
      <c r="Z22" s="38">
        <v>46</v>
      </c>
      <c r="AA22" s="38">
        <v>55</v>
      </c>
      <c r="AB22" s="36">
        <f t="shared" si="0"/>
        <v>1082</v>
      </c>
      <c r="AC22" s="46">
        <v>24</v>
      </c>
      <c r="AD22" s="68">
        <f t="shared" si="1"/>
        <v>45.083333333333336</v>
      </c>
      <c r="AE22" s="10"/>
    </row>
    <row r="23" spans="1:31" x14ac:dyDescent="0.2">
      <c r="A23" s="9">
        <v>18</v>
      </c>
      <c r="B23" s="9" t="s">
        <v>135</v>
      </c>
      <c r="C23" s="5">
        <v>1111</v>
      </c>
      <c r="D23" s="38">
        <v>72</v>
      </c>
      <c r="E23" s="38">
        <v>53</v>
      </c>
      <c r="F23" s="38">
        <v>41</v>
      </c>
      <c r="G23" s="38">
        <v>33</v>
      </c>
      <c r="H23" s="38">
        <v>55</v>
      </c>
      <c r="I23" s="38">
        <v>63</v>
      </c>
      <c r="J23" s="38">
        <v>51</v>
      </c>
      <c r="K23" s="38">
        <v>72</v>
      </c>
      <c r="L23" s="38">
        <v>78</v>
      </c>
      <c r="M23" s="38">
        <v>86</v>
      </c>
      <c r="N23" s="38">
        <v>75</v>
      </c>
      <c r="O23" s="38">
        <v>58</v>
      </c>
      <c r="P23" s="38">
        <v>60</v>
      </c>
      <c r="Q23" s="38">
        <v>42</v>
      </c>
      <c r="R23" s="38">
        <v>57</v>
      </c>
      <c r="S23" s="38">
        <v>41</v>
      </c>
      <c r="T23" s="38">
        <v>25</v>
      </c>
      <c r="U23" s="38">
        <v>23</v>
      </c>
      <c r="V23" s="38">
        <v>20</v>
      </c>
      <c r="W23" s="38">
        <v>16</v>
      </c>
      <c r="X23" s="38">
        <v>11</v>
      </c>
      <c r="Y23" s="38">
        <v>7</v>
      </c>
      <c r="Z23" s="38">
        <v>5</v>
      </c>
      <c r="AA23" s="38">
        <v>16</v>
      </c>
      <c r="AB23" s="36">
        <f t="shared" si="0"/>
        <v>1060</v>
      </c>
      <c r="AC23" s="46">
        <v>24</v>
      </c>
      <c r="AD23" s="68">
        <f t="shared" si="1"/>
        <v>44.166666666666664</v>
      </c>
      <c r="AE23" s="10"/>
    </row>
    <row r="24" spans="1:31" x14ac:dyDescent="0.2">
      <c r="A24" s="9">
        <v>77</v>
      </c>
      <c r="B24" s="9" t="s">
        <v>19</v>
      </c>
      <c r="C24" s="5">
        <v>600</v>
      </c>
      <c r="D24" s="38">
        <v>42</v>
      </c>
      <c r="E24" s="38">
        <v>35</v>
      </c>
      <c r="F24" s="38">
        <v>47</v>
      </c>
      <c r="G24" s="38">
        <v>51</v>
      </c>
      <c r="H24" s="38">
        <v>36</v>
      </c>
      <c r="I24" s="38">
        <v>51</v>
      </c>
      <c r="J24" s="38">
        <v>58</v>
      </c>
      <c r="K24" s="38">
        <v>51</v>
      </c>
      <c r="L24" s="38">
        <v>75</v>
      </c>
      <c r="M24" s="38">
        <v>53</v>
      </c>
      <c r="N24" s="38">
        <v>21</v>
      </c>
      <c r="O24" s="38">
        <v>9</v>
      </c>
      <c r="P24" s="7"/>
      <c r="Q24" s="7"/>
      <c r="R24" s="7"/>
      <c r="S24" s="7"/>
      <c r="T24" s="7"/>
      <c r="U24" s="7"/>
      <c r="V24" s="7"/>
      <c r="W24" s="7"/>
      <c r="X24" s="7"/>
      <c r="Y24" s="7"/>
      <c r="Z24" s="7"/>
      <c r="AA24" s="7"/>
      <c r="AB24" s="36">
        <f t="shared" si="0"/>
        <v>529</v>
      </c>
      <c r="AC24" s="46">
        <v>12</v>
      </c>
      <c r="AD24" s="68">
        <f t="shared" si="1"/>
        <v>44.083333333333336</v>
      </c>
      <c r="AE24" s="10"/>
    </row>
    <row r="25" spans="1:31" x14ac:dyDescent="0.2">
      <c r="A25" s="9">
        <v>19</v>
      </c>
      <c r="B25" s="9" t="s">
        <v>251</v>
      </c>
      <c r="C25" s="5">
        <v>1085</v>
      </c>
      <c r="D25" s="38">
        <v>55</v>
      </c>
      <c r="E25" s="38">
        <v>54</v>
      </c>
      <c r="F25" s="38">
        <v>34</v>
      </c>
      <c r="G25" s="38">
        <v>63</v>
      </c>
      <c r="H25" s="38">
        <v>30</v>
      </c>
      <c r="I25" s="38">
        <v>27</v>
      </c>
      <c r="J25" s="38">
        <v>51</v>
      </c>
      <c r="K25" s="38">
        <v>52</v>
      </c>
      <c r="L25" s="38">
        <v>71</v>
      </c>
      <c r="M25" s="38">
        <v>43</v>
      </c>
      <c r="N25" s="38">
        <v>40</v>
      </c>
      <c r="O25" s="38">
        <v>62</v>
      </c>
      <c r="P25" s="38">
        <v>86</v>
      </c>
      <c r="Q25" s="38">
        <v>40</v>
      </c>
      <c r="R25" s="38">
        <v>46</v>
      </c>
      <c r="S25" s="38">
        <v>21</v>
      </c>
      <c r="T25" s="38">
        <v>27</v>
      </c>
      <c r="U25" s="38">
        <v>32</v>
      </c>
      <c r="V25" s="38">
        <v>35</v>
      </c>
      <c r="W25" s="38">
        <v>23</v>
      </c>
      <c r="X25" s="38">
        <v>49</v>
      </c>
      <c r="Y25" s="38">
        <v>44</v>
      </c>
      <c r="Z25" s="38">
        <v>10</v>
      </c>
      <c r="AA25" s="38">
        <v>20</v>
      </c>
      <c r="AB25" s="36">
        <f t="shared" si="0"/>
        <v>1015</v>
      </c>
      <c r="AC25" s="46">
        <v>24</v>
      </c>
      <c r="AD25" s="68">
        <f t="shared" si="1"/>
        <v>42.291666666666664</v>
      </c>
      <c r="AE25" s="10"/>
    </row>
    <row r="26" spans="1:31" x14ac:dyDescent="0.2">
      <c r="A26" s="9">
        <v>76</v>
      </c>
      <c r="B26" s="9" t="s">
        <v>58</v>
      </c>
      <c r="C26" s="5">
        <v>614</v>
      </c>
      <c r="D26" s="38">
        <v>87</v>
      </c>
      <c r="E26" s="38">
        <v>67</v>
      </c>
      <c r="F26" s="38">
        <v>69</v>
      </c>
      <c r="G26" s="38">
        <v>44</v>
      </c>
      <c r="H26" s="38">
        <v>40</v>
      </c>
      <c r="I26" s="38">
        <v>32</v>
      </c>
      <c r="J26" s="38">
        <v>45</v>
      </c>
      <c r="K26" s="38">
        <v>37</v>
      </c>
      <c r="L26" s="38">
        <v>37</v>
      </c>
      <c r="M26" s="38">
        <v>50</v>
      </c>
      <c r="N26" s="38">
        <v>9</v>
      </c>
      <c r="O26" s="38">
        <v>16</v>
      </c>
      <c r="P26" s="38">
        <v>3</v>
      </c>
      <c r="Q26" s="7"/>
      <c r="R26" s="7"/>
      <c r="S26" s="7"/>
      <c r="T26" s="7"/>
      <c r="U26" s="7"/>
      <c r="V26" s="7"/>
      <c r="W26" s="7"/>
      <c r="X26" s="8"/>
      <c r="Y26" s="8"/>
      <c r="Z26" s="8"/>
      <c r="AA26" s="8"/>
      <c r="AB26" s="36">
        <f t="shared" si="0"/>
        <v>536</v>
      </c>
      <c r="AC26" s="46">
        <v>13</v>
      </c>
      <c r="AD26" s="68">
        <f t="shared" si="1"/>
        <v>41.230769230769234</v>
      </c>
      <c r="AE26" s="10"/>
    </row>
    <row r="27" spans="1:31" x14ac:dyDescent="0.2">
      <c r="A27" s="9">
        <v>20</v>
      </c>
      <c r="B27" s="9" t="s">
        <v>1</v>
      </c>
      <c r="C27" s="5">
        <v>1044</v>
      </c>
      <c r="D27" s="38">
        <v>48</v>
      </c>
      <c r="E27" s="38">
        <v>39</v>
      </c>
      <c r="F27" s="38">
        <v>34</v>
      </c>
      <c r="G27" s="38">
        <v>56</v>
      </c>
      <c r="H27" s="38">
        <v>49</v>
      </c>
      <c r="I27" s="38">
        <v>62</v>
      </c>
      <c r="J27" s="38">
        <v>47</v>
      </c>
      <c r="K27" s="38">
        <v>34</v>
      </c>
      <c r="L27" s="38">
        <v>42</v>
      </c>
      <c r="M27" s="38">
        <v>95</v>
      </c>
      <c r="N27" s="38">
        <v>42</v>
      </c>
      <c r="O27" s="38">
        <v>28</v>
      </c>
      <c r="P27" s="38">
        <v>53</v>
      </c>
      <c r="Q27" s="38">
        <v>32</v>
      </c>
      <c r="R27" s="38">
        <v>33</v>
      </c>
      <c r="S27" s="38">
        <v>35</v>
      </c>
      <c r="T27" s="38">
        <v>17</v>
      </c>
      <c r="U27" s="38">
        <v>18</v>
      </c>
      <c r="V27" s="38">
        <v>31</v>
      </c>
      <c r="W27" s="38">
        <v>59</v>
      </c>
      <c r="X27" s="38">
        <v>33</v>
      </c>
      <c r="Y27" s="38">
        <v>41</v>
      </c>
      <c r="Z27" s="38">
        <v>38</v>
      </c>
      <c r="AA27" s="38">
        <v>14</v>
      </c>
      <c r="AB27" s="36">
        <f t="shared" si="0"/>
        <v>980</v>
      </c>
      <c r="AC27" s="46">
        <v>24</v>
      </c>
      <c r="AD27" s="68">
        <f t="shared" si="1"/>
        <v>40.833333333333336</v>
      </c>
      <c r="AE27" s="10"/>
    </row>
    <row r="28" spans="1:31" x14ac:dyDescent="0.2">
      <c r="A28" s="9">
        <v>21</v>
      </c>
      <c r="B28" s="9" t="s">
        <v>49</v>
      </c>
      <c r="C28" s="5">
        <v>1028</v>
      </c>
      <c r="D28" s="38">
        <v>24</v>
      </c>
      <c r="E28" s="38">
        <v>81</v>
      </c>
      <c r="F28" s="38">
        <v>55</v>
      </c>
      <c r="G28" s="38">
        <v>43</v>
      </c>
      <c r="H28" s="38">
        <v>79</v>
      </c>
      <c r="I28" s="38">
        <v>46</v>
      </c>
      <c r="J28" s="38">
        <v>53</v>
      </c>
      <c r="K28" s="38">
        <v>59</v>
      </c>
      <c r="L28" s="38">
        <v>87</v>
      </c>
      <c r="M28" s="38">
        <v>67</v>
      </c>
      <c r="N28" s="38">
        <v>67</v>
      </c>
      <c r="O28" s="38">
        <v>47</v>
      </c>
      <c r="P28" s="38">
        <v>40</v>
      </c>
      <c r="Q28" s="38">
        <v>26</v>
      </c>
      <c r="R28" s="38">
        <v>32</v>
      </c>
      <c r="S28" s="38">
        <v>21</v>
      </c>
      <c r="T28" s="38">
        <v>40</v>
      </c>
      <c r="U28" s="38">
        <v>27</v>
      </c>
      <c r="V28" s="38">
        <v>8</v>
      </c>
      <c r="W28" s="38">
        <v>20</v>
      </c>
      <c r="X28" s="38">
        <v>11</v>
      </c>
      <c r="Y28" s="38">
        <v>15</v>
      </c>
      <c r="Z28" s="38">
        <v>13</v>
      </c>
      <c r="AA28" s="38">
        <v>5</v>
      </c>
      <c r="AB28" s="36">
        <f t="shared" si="0"/>
        <v>966</v>
      </c>
      <c r="AC28" s="46">
        <v>24</v>
      </c>
      <c r="AD28" s="68">
        <f t="shared" si="1"/>
        <v>40.25</v>
      </c>
      <c r="AE28" s="10"/>
    </row>
    <row r="29" spans="1:31" x14ac:dyDescent="0.2">
      <c r="A29" s="9">
        <v>30</v>
      </c>
      <c r="B29" s="9" t="s">
        <v>30</v>
      </c>
      <c r="C29" s="5">
        <v>924</v>
      </c>
      <c r="D29" s="38">
        <v>12</v>
      </c>
      <c r="E29" s="38">
        <v>21</v>
      </c>
      <c r="F29" s="38">
        <v>11</v>
      </c>
      <c r="G29" s="38">
        <v>27</v>
      </c>
      <c r="H29" s="38">
        <v>38</v>
      </c>
      <c r="I29" s="38">
        <v>33</v>
      </c>
      <c r="J29" s="38">
        <v>62</v>
      </c>
      <c r="K29" s="38">
        <v>126</v>
      </c>
      <c r="L29" s="38">
        <v>110</v>
      </c>
      <c r="M29" s="38">
        <v>122</v>
      </c>
      <c r="N29" s="38">
        <v>80</v>
      </c>
      <c r="O29" s="38">
        <v>85</v>
      </c>
      <c r="P29" s="38">
        <v>61</v>
      </c>
      <c r="Q29" s="38">
        <v>18</v>
      </c>
      <c r="R29" s="38">
        <v>35</v>
      </c>
      <c r="S29" s="38">
        <v>9</v>
      </c>
      <c r="T29" s="38">
        <v>4</v>
      </c>
      <c r="U29" s="38">
        <v>10</v>
      </c>
      <c r="V29" s="38">
        <v>19</v>
      </c>
      <c r="W29" s="38">
        <v>11</v>
      </c>
      <c r="X29" s="38">
        <v>9</v>
      </c>
      <c r="Y29" s="38">
        <v>11</v>
      </c>
      <c r="Z29" s="38">
        <v>5</v>
      </c>
      <c r="AA29" s="8"/>
      <c r="AB29" s="36">
        <f t="shared" si="0"/>
        <v>919</v>
      </c>
      <c r="AC29" s="46">
        <v>24</v>
      </c>
      <c r="AD29" s="68">
        <f t="shared" si="1"/>
        <v>39.956521739130437</v>
      </c>
      <c r="AE29" s="10"/>
    </row>
    <row r="30" spans="1:31" x14ac:dyDescent="0.2">
      <c r="A30" s="9">
        <v>23</v>
      </c>
      <c r="B30" s="9" t="s">
        <v>131</v>
      </c>
      <c r="C30" s="5">
        <v>984</v>
      </c>
      <c r="D30" s="38">
        <v>18</v>
      </c>
      <c r="E30" s="38">
        <v>47</v>
      </c>
      <c r="F30" s="38">
        <v>44</v>
      </c>
      <c r="G30" s="38">
        <v>10</v>
      </c>
      <c r="H30" s="38">
        <v>34</v>
      </c>
      <c r="I30" s="38">
        <v>48</v>
      </c>
      <c r="J30" s="38">
        <v>48</v>
      </c>
      <c r="K30" s="38">
        <v>77</v>
      </c>
      <c r="L30" s="38">
        <v>59</v>
      </c>
      <c r="M30" s="38">
        <v>56</v>
      </c>
      <c r="N30" s="38">
        <v>67</v>
      </c>
      <c r="O30" s="38">
        <v>51</v>
      </c>
      <c r="P30" s="38">
        <v>44</v>
      </c>
      <c r="Q30" s="38">
        <v>33</v>
      </c>
      <c r="R30" s="38">
        <v>30</v>
      </c>
      <c r="S30" s="38">
        <v>30</v>
      </c>
      <c r="T30" s="38">
        <v>33</v>
      </c>
      <c r="U30" s="38">
        <v>38</v>
      </c>
      <c r="V30" s="38">
        <v>53</v>
      </c>
      <c r="W30" s="38">
        <v>57</v>
      </c>
      <c r="X30" s="38">
        <v>31</v>
      </c>
      <c r="Y30" s="38">
        <v>4</v>
      </c>
      <c r="Z30" s="38">
        <v>24</v>
      </c>
      <c r="AA30" s="38">
        <v>20</v>
      </c>
      <c r="AB30" s="36">
        <f t="shared" si="0"/>
        <v>956</v>
      </c>
      <c r="AC30" s="46">
        <v>24</v>
      </c>
      <c r="AD30" s="68">
        <f t="shared" si="1"/>
        <v>39.833333333333336</v>
      </c>
      <c r="AE30" s="10"/>
    </row>
    <row r="31" spans="1:31" x14ac:dyDescent="0.2">
      <c r="A31" s="9">
        <v>45</v>
      </c>
      <c r="B31" s="9" t="s">
        <v>55</v>
      </c>
      <c r="C31" s="5">
        <v>754</v>
      </c>
      <c r="D31" s="38">
        <v>58</v>
      </c>
      <c r="E31" s="38">
        <v>47</v>
      </c>
      <c r="F31" s="38">
        <v>34</v>
      </c>
      <c r="G31" s="38">
        <v>54</v>
      </c>
      <c r="H31" s="38">
        <v>65</v>
      </c>
      <c r="I31" s="38">
        <v>47</v>
      </c>
      <c r="J31" s="38">
        <v>45</v>
      </c>
      <c r="K31" s="38">
        <v>74</v>
      </c>
      <c r="L31" s="38">
        <v>64</v>
      </c>
      <c r="M31" s="38">
        <v>30</v>
      </c>
      <c r="N31" s="38">
        <v>62</v>
      </c>
      <c r="O31" s="38">
        <v>21</v>
      </c>
      <c r="P31" s="38">
        <v>27</v>
      </c>
      <c r="Q31" s="38">
        <v>19</v>
      </c>
      <c r="R31" s="38">
        <v>24</v>
      </c>
      <c r="S31" s="38">
        <v>18</v>
      </c>
      <c r="T31" s="38">
        <v>12</v>
      </c>
      <c r="U31" s="7"/>
      <c r="V31" s="38">
        <v>6</v>
      </c>
      <c r="W31" s="7"/>
      <c r="X31" s="8"/>
      <c r="Y31" s="8"/>
      <c r="Z31" s="8"/>
      <c r="AA31" s="8"/>
      <c r="AB31" s="36">
        <f t="shared" si="0"/>
        <v>707</v>
      </c>
      <c r="AC31" s="46">
        <v>19</v>
      </c>
      <c r="AD31" s="68">
        <f t="shared" si="1"/>
        <v>39.277777777777779</v>
      </c>
      <c r="AE31" s="10"/>
    </row>
    <row r="32" spans="1:31" x14ac:dyDescent="0.2">
      <c r="A32" s="9">
        <v>25</v>
      </c>
      <c r="B32" s="9" t="s">
        <v>12</v>
      </c>
      <c r="C32" s="5">
        <v>968</v>
      </c>
      <c r="D32" s="38">
        <v>48</v>
      </c>
      <c r="E32" s="38">
        <v>69</v>
      </c>
      <c r="F32" s="38">
        <v>55</v>
      </c>
      <c r="G32" s="38">
        <v>67</v>
      </c>
      <c r="H32" s="38">
        <v>54</v>
      </c>
      <c r="I32" s="38">
        <v>73</v>
      </c>
      <c r="J32" s="38">
        <v>84</v>
      </c>
      <c r="K32" s="38">
        <v>48</v>
      </c>
      <c r="L32" s="38">
        <v>41</v>
      </c>
      <c r="M32" s="38">
        <v>44</v>
      </c>
      <c r="N32" s="38">
        <v>25</v>
      </c>
      <c r="O32" s="38">
        <v>14</v>
      </c>
      <c r="P32" s="7"/>
      <c r="Q32" s="38">
        <v>8</v>
      </c>
      <c r="R32" s="38">
        <v>29</v>
      </c>
      <c r="S32" s="38">
        <v>13</v>
      </c>
      <c r="T32" s="38">
        <v>7</v>
      </c>
      <c r="U32" s="38">
        <v>24</v>
      </c>
      <c r="V32" s="38">
        <v>26</v>
      </c>
      <c r="W32" s="38">
        <v>20</v>
      </c>
      <c r="X32" s="38">
        <v>18</v>
      </c>
      <c r="Y32" s="38">
        <v>61</v>
      </c>
      <c r="Z32" s="38">
        <v>17</v>
      </c>
      <c r="AA32" s="38">
        <v>38</v>
      </c>
      <c r="AB32" s="36">
        <f t="shared" si="0"/>
        <v>883</v>
      </c>
      <c r="AC32" s="46">
        <v>24</v>
      </c>
      <c r="AD32" s="68">
        <f t="shared" si="1"/>
        <v>38.391304347826086</v>
      </c>
      <c r="AE32" s="10"/>
    </row>
    <row r="33" spans="1:31" x14ac:dyDescent="0.2">
      <c r="A33" s="9">
        <v>62</v>
      </c>
      <c r="B33" s="9" t="s">
        <v>41</v>
      </c>
      <c r="C33" s="5">
        <v>655</v>
      </c>
      <c r="D33" s="38">
        <v>37</v>
      </c>
      <c r="E33" s="38">
        <v>16</v>
      </c>
      <c r="F33" s="38">
        <v>39</v>
      </c>
      <c r="G33" s="38">
        <v>67</v>
      </c>
      <c r="H33" s="38">
        <v>70</v>
      </c>
      <c r="I33" s="38">
        <v>49</v>
      </c>
      <c r="J33" s="38">
        <v>77</v>
      </c>
      <c r="K33" s="38">
        <v>69</v>
      </c>
      <c r="L33" s="38">
        <v>32</v>
      </c>
      <c r="M33" s="38">
        <v>43</v>
      </c>
      <c r="N33" s="38">
        <v>65</v>
      </c>
      <c r="O33" s="38">
        <v>40</v>
      </c>
      <c r="P33" s="38">
        <v>13</v>
      </c>
      <c r="Q33" s="38">
        <v>13</v>
      </c>
      <c r="R33" s="38">
        <v>3</v>
      </c>
      <c r="S33" s="38">
        <v>11</v>
      </c>
      <c r="T33" s="38">
        <v>2</v>
      </c>
      <c r="U33" s="7"/>
      <c r="V33" s="7"/>
      <c r="W33" s="7"/>
      <c r="X33" s="8"/>
      <c r="Y33" s="8"/>
      <c r="Z33" s="8"/>
      <c r="AA33" s="8"/>
      <c r="AB33" s="36">
        <f t="shared" si="0"/>
        <v>646</v>
      </c>
      <c r="AC33" s="46">
        <v>17</v>
      </c>
      <c r="AD33" s="68">
        <f t="shared" si="1"/>
        <v>38</v>
      </c>
      <c r="AE33" s="10"/>
    </row>
    <row r="34" spans="1:31" x14ac:dyDescent="0.2">
      <c r="A34" s="9">
        <v>92</v>
      </c>
      <c r="B34" s="9" t="s">
        <v>95</v>
      </c>
      <c r="C34" s="5">
        <v>542</v>
      </c>
      <c r="D34" s="38">
        <v>46</v>
      </c>
      <c r="E34" s="38">
        <v>28</v>
      </c>
      <c r="F34" s="38">
        <v>20</v>
      </c>
      <c r="G34" s="38">
        <v>32</v>
      </c>
      <c r="H34" s="38">
        <v>47</v>
      </c>
      <c r="I34" s="38">
        <v>41</v>
      </c>
      <c r="J34" s="38">
        <v>46</v>
      </c>
      <c r="K34" s="38">
        <v>62</v>
      </c>
      <c r="L34" s="38">
        <v>59</v>
      </c>
      <c r="M34" s="38">
        <v>60</v>
      </c>
      <c r="N34" s="38">
        <v>25</v>
      </c>
      <c r="O34" s="38">
        <v>17</v>
      </c>
      <c r="P34" s="38">
        <v>27</v>
      </c>
      <c r="Q34" s="38">
        <v>22</v>
      </c>
      <c r="R34" s="7"/>
      <c r="S34" s="7"/>
      <c r="T34" s="7"/>
      <c r="U34" s="7"/>
      <c r="V34" s="7"/>
      <c r="W34" s="7"/>
      <c r="X34" s="8"/>
      <c r="Y34" s="8"/>
      <c r="Z34" s="8"/>
      <c r="AA34" s="8"/>
      <c r="AB34" s="36">
        <f t="shared" si="0"/>
        <v>532</v>
      </c>
      <c r="AC34" s="46">
        <v>14</v>
      </c>
      <c r="AD34" s="68">
        <f t="shared" si="1"/>
        <v>38</v>
      </c>
      <c r="AE34" s="10"/>
    </row>
    <row r="35" spans="1:31" x14ac:dyDescent="0.2">
      <c r="A35" s="9">
        <v>24</v>
      </c>
      <c r="B35" s="9" t="s">
        <v>137</v>
      </c>
      <c r="C35" s="5">
        <v>983</v>
      </c>
      <c r="D35" s="38">
        <v>35</v>
      </c>
      <c r="E35" s="38">
        <v>21</v>
      </c>
      <c r="F35" s="38">
        <v>34</v>
      </c>
      <c r="G35" s="38">
        <v>42</v>
      </c>
      <c r="H35" s="38">
        <v>78</v>
      </c>
      <c r="I35" s="38">
        <v>48</v>
      </c>
      <c r="J35" s="38">
        <v>88</v>
      </c>
      <c r="K35" s="38">
        <v>55</v>
      </c>
      <c r="L35" s="38">
        <v>56</v>
      </c>
      <c r="M35" s="38">
        <v>52</v>
      </c>
      <c r="N35" s="38">
        <v>49</v>
      </c>
      <c r="O35" s="38">
        <v>28</v>
      </c>
      <c r="P35" s="38">
        <v>41</v>
      </c>
      <c r="Q35" s="38">
        <v>49</v>
      </c>
      <c r="R35" s="38">
        <v>25</v>
      </c>
      <c r="S35" s="38">
        <v>15</v>
      </c>
      <c r="T35" s="38">
        <v>39</v>
      </c>
      <c r="U35" s="38">
        <v>31</v>
      </c>
      <c r="V35" s="38">
        <v>37</v>
      </c>
      <c r="W35" s="38">
        <v>21</v>
      </c>
      <c r="X35" s="38">
        <v>14</v>
      </c>
      <c r="Y35" s="38">
        <v>13</v>
      </c>
      <c r="Z35" s="38">
        <v>19</v>
      </c>
      <c r="AA35" s="38">
        <v>16</v>
      </c>
      <c r="AB35" s="36">
        <f t="shared" ref="AB35:AB66" si="2">SUM(D35:AA35)</f>
        <v>906</v>
      </c>
      <c r="AC35" s="46">
        <v>24</v>
      </c>
      <c r="AD35" s="68">
        <f t="shared" ref="AD35:AD66" si="3">AVERAGE(D35:AA35)</f>
        <v>37.75</v>
      </c>
      <c r="AE35" s="10"/>
    </row>
    <row r="36" spans="1:31" x14ac:dyDescent="0.2">
      <c r="A36" s="9">
        <v>26</v>
      </c>
      <c r="B36" s="9" t="s">
        <v>11</v>
      </c>
      <c r="C36" s="5">
        <v>948</v>
      </c>
      <c r="D36" s="38">
        <v>31</v>
      </c>
      <c r="E36" s="38">
        <v>22</v>
      </c>
      <c r="F36" s="38">
        <v>39</v>
      </c>
      <c r="G36" s="38">
        <v>33</v>
      </c>
      <c r="H36" s="38">
        <v>43</v>
      </c>
      <c r="I36" s="38">
        <v>60</v>
      </c>
      <c r="J36" s="38">
        <v>74</v>
      </c>
      <c r="K36" s="38">
        <v>44</v>
      </c>
      <c r="L36" s="38">
        <v>55</v>
      </c>
      <c r="M36" s="38">
        <v>44</v>
      </c>
      <c r="N36" s="38">
        <v>46</v>
      </c>
      <c r="O36" s="38">
        <v>31</v>
      </c>
      <c r="P36" s="38">
        <v>35</v>
      </c>
      <c r="Q36" s="38">
        <v>45</v>
      </c>
      <c r="R36" s="38">
        <v>39</v>
      </c>
      <c r="S36" s="38">
        <v>41</v>
      </c>
      <c r="T36" s="38">
        <v>50</v>
      </c>
      <c r="U36" s="38">
        <v>48</v>
      </c>
      <c r="V36" s="38">
        <v>35</v>
      </c>
      <c r="W36" s="38">
        <v>32</v>
      </c>
      <c r="X36" s="38">
        <v>15</v>
      </c>
      <c r="Y36" s="38">
        <v>21</v>
      </c>
      <c r="Z36" s="38">
        <v>10</v>
      </c>
      <c r="AA36" s="38">
        <v>13</v>
      </c>
      <c r="AB36" s="36">
        <f t="shared" si="2"/>
        <v>906</v>
      </c>
      <c r="AC36" s="46">
        <v>24</v>
      </c>
      <c r="AD36" s="68">
        <f t="shared" si="3"/>
        <v>37.75</v>
      </c>
      <c r="AE36" s="10"/>
    </row>
    <row r="37" spans="1:31" x14ac:dyDescent="0.2">
      <c r="A37" s="9">
        <v>31</v>
      </c>
      <c r="B37" s="9" t="s">
        <v>130</v>
      </c>
      <c r="C37" s="5">
        <v>908</v>
      </c>
      <c r="D37" s="38">
        <v>1</v>
      </c>
      <c r="E37" s="38">
        <v>2</v>
      </c>
      <c r="F37" s="38">
        <v>4</v>
      </c>
      <c r="G37" s="38">
        <v>2</v>
      </c>
      <c r="H37" s="38">
        <v>6</v>
      </c>
      <c r="I37" s="38">
        <v>7</v>
      </c>
      <c r="J37" s="38">
        <v>28</v>
      </c>
      <c r="K37" s="38">
        <v>37</v>
      </c>
      <c r="L37" s="38">
        <v>67</v>
      </c>
      <c r="M37" s="38">
        <v>40</v>
      </c>
      <c r="N37" s="38">
        <v>68</v>
      </c>
      <c r="O37" s="38">
        <v>60</v>
      </c>
      <c r="P37" s="38">
        <v>42</v>
      </c>
      <c r="Q37" s="38">
        <v>66</v>
      </c>
      <c r="R37" s="38">
        <v>48</v>
      </c>
      <c r="S37" s="38">
        <v>54</v>
      </c>
      <c r="T37" s="38">
        <v>59</v>
      </c>
      <c r="U37" s="38">
        <v>40</v>
      </c>
      <c r="V37" s="38">
        <v>43</v>
      </c>
      <c r="W37" s="38">
        <v>52</v>
      </c>
      <c r="X37" s="38">
        <v>53</v>
      </c>
      <c r="Y37" s="38">
        <v>46</v>
      </c>
      <c r="Z37" s="38">
        <v>55</v>
      </c>
      <c r="AA37" s="38">
        <v>24</v>
      </c>
      <c r="AB37" s="36">
        <f t="shared" si="2"/>
        <v>904</v>
      </c>
      <c r="AC37" s="46">
        <v>24</v>
      </c>
      <c r="AD37" s="68">
        <f t="shared" si="3"/>
        <v>37.666666666666664</v>
      </c>
      <c r="AE37" s="10"/>
    </row>
    <row r="38" spans="1:31" x14ac:dyDescent="0.2">
      <c r="A38" s="9">
        <v>29</v>
      </c>
      <c r="B38" s="9" t="s">
        <v>106</v>
      </c>
      <c r="C38" s="5">
        <v>933</v>
      </c>
      <c r="D38" s="38">
        <v>5</v>
      </c>
      <c r="E38" s="38">
        <v>17</v>
      </c>
      <c r="F38" s="38">
        <v>36</v>
      </c>
      <c r="G38" s="38">
        <v>40</v>
      </c>
      <c r="H38" s="38">
        <v>67</v>
      </c>
      <c r="I38" s="38">
        <v>41</v>
      </c>
      <c r="J38" s="38">
        <v>78</v>
      </c>
      <c r="K38" s="38">
        <v>73</v>
      </c>
      <c r="L38" s="38">
        <v>70</v>
      </c>
      <c r="M38" s="38">
        <v>76</v>
      </c>
      <c r="N38" s="38">
        <v>73</v>
      </c>
      <c r="O38" s="38">
        <v>58</v>
      </c>
      <c r="P38" s="38">
        <v>23</v>
      </c>
      <c r="Q38" s="38">
        <v>11</v>
      </c>
      <c r="R38" s="38">
        <v>36</v>
      </c>
      <c r="S38" s="38">
        <v>40</v>
      </c>
      <c r="T38" s="38">
        <v>58</v>
      </c>
      <c r="U38" s="38">
        <v>4</v>
      </c>
      <c r="V38" s="38">
        <v>18</v>
      </c>
      <c r="W38" s="38">
        <v>5</v>
      </c>
      <c r="X38" s="38">
        <v>13</v>
      </c>
      <c r="Y38" s="38">
        <v>20</v>
      </c>
      <c r="Z38" s="38">
        <v>26</v>
      </c>
      <c r="AA38" s="38">
        <v>12</v>
      </c>
      <c r="AB38" s="36">
        <f t="shared" si="2"/>
        <v>900</v>
      </c>
      <c r="AC38" s="46">
        <v>24</v>
      </c>
      <c r="AD38" s="68">
        <f t="shared" si="3"/>
        <v>37.5</v>
      </c>
      <c r="AE38" s="10"/>
    </row>
    <row r="39" spans="1:31" x14ac:dyDescent="0.2">
      <c r="A39" s="9">
        <v>27</v>
      </c>
      <c r="B39" s="9" t="s">
        <v>10</v>
      </c>
      <c r="C39" s="5">
        <v>947</v>
      </c>
      <c r="D39" s="38">
        <v>49</v>
      </c>
      <c r="E39" s="38">
        <v>35</v>
      </c>
      <c r="F39" s="38">
        <v>39</v>
      </c>
      <c r="G39" s="38">
        <v>63</v>
      </c>
      <c r="H39" s="38">
        <v>79</v>
      </c>
      <c r="I39" s="38">
        <v>91</v>
      </c>
      <c r="J39" s="38">
        <v>90</v>
      </c>
      <c r="K39" s="38">
        <v>64</v>
      </c>
      <c r="L39" s="38">
        <v>60</v>
      </c>
      <c r="M39" s="38">
        <v>61</v>
      </c>
      <c r="N39" s="38">
        <v>73</v>
      </c>
      <c r="O39" s="38">
        <v>31</v>
      </c>
      <c r="P39" s="38">
        <v>13</v>
      </c>
      <c r="Q39" s="38">
        <v>6</v>
      </c>
      <c r="R39" s="38">
        <v>7</v>
      </c>
      <c r="S39" s="38">
        <v>12</v>
      </c>
      <c r="T39" s="7"/>
      <c r="U39" s="7"/>
      <c r="V39" s="38">
        <v>4</v>
      </c>
      <c r="W39" s="38">
        <v>4</v>
      </c>
      <c r="X39" s="38">
        <v>18</v>
      </c>
      <c r="Y39" s="38">
        <v>4</v>
      </c>
      <c r="Z39" s="38">
        <v>12</v>
      </c>
      <c r="AA39" s="38">
        <v>2</v>
      </c>
      <c r="AB39" s="36">
        <f t="shared" si="2"/>
        <v>817</v>
      </c>
      <c r="AC39" s="46">
        <v>24</v>
      </c>
      <c r="AD39" s="68">
        <f t="shared" si="3"/>
        <v>37.136363636363633</v>
      </c>
      <c r="AE39" s="10"/>
    </row>
    <row r="40" spans="1:31" x14ac:dyDescent="0.2">
      <c r="A40" s="9">
        <v>28</v>
      </c>
      <c r="B40" s="9" t="s">
        <v>13</v>
      </c>
      <c r="C40" s="5">
        <v>942</v>
      </c>
      <c r="D40" s="38">
        <v>25</v>
      </c>
      <c r="E40" s="38">
        <v>36</v>
      </c>
      <c r="F40" s="38">
        <v>24</v>
      </c>
      <c r="G40" s="38">
        <v>36</v>
      </c>
      <c r="H40" s="38">
        <v>31</v>
      </c>
      <c r="I40" s="38">
        <v>29</v>
      </c>
      <c r="J40" s="38">
        <v>28</v>
      </c>
      <c r="K40" s="38">
        <v>27</v>
      </c>
      <c r="L40" s="38">
        <v>40</v>
      </c>
      <c r="M40" s="38">
        <v>42</v>
      </c>
      <c r="N40" s="38">
        <v>50</v>
      </c>
      <c r="O40" s="38">
        <v>56</v>
      </c>
      <c r="P40" s="38">
        <v>82</v>
      </c>
      <c r="Q40" s="38">
        <v>61</v>
      </c>
      <c r="R40" s="38">
        <v>34</v>
      </c>
      <c r="S40" s="38">
        <v>29</v>
      </c>
      <c r="T40" s="38">
        <v>37</v>
      </c>
      <c r="U40" s="38">
        <v>36</v>
      </c>
      <c r="V40" s="38">
        <v>30</v>
      </c>
      <c r="W40" s="38">
        <v>40</v>
      </c>
      <c r="X40" s="38">
        <v>24</v>
      </c>
      <c r="Y40" s="38">
        <v>32</v>
      </c>
      <c r="Z40" s="38">
        <v>48</v>
      </c>
      <c r="AA40" s="38">
        <v>13</v>
      </c>
      <c r="AB40" s="36">
        <f t="shared" si="2"/>
        <v>890</v>
      </c>
      <c r="AC40" s="46">
        <v>24</v>
      </c>
      <c r="AD40" s="68">
        <f t="shared" si="3"/>
        <v>37.083333333333336</v>
      </c>
      <c r="AE40" s="10"/>
    </row>
    <row r="41" spans="1:31" x14ac:dyDescent="0.2">
      <c r="A41" s="9">
        <v>40</v>
      </c>
      <c r="B41" s="9" t="s">
        <v>101</v>
      </c>
      <c r="C41" s="5">
        <v>792</v>
      </c>
      <c r="D41" s="38">
        <v>15</v>
      </c>
      <c r="E41" s="38">
        <v>23</v>
      </c>
      <c r="F41" s="38">
        <v>55</v>
      </c>
      <c r="G41" s="38">
        <v>28</v>
      </c>
      <c r="H41" s="38">
        <v>32</v>
      </c>
      <c r="I41" s="38">
        <v>43</v>
      </c>
      <c r="J41" s="38">
        <v>45</v>
      </c>
      <c r="K41" s="38">
        <v>42</v>
      </c>
      <c r="L41" s="38">
        <v>29</v>
      </c>
      <c r="M41" s="38">
        <v>46</v>
      </c>
      <c r="N41" s="38">
        <v>65</v>
      </c>
      <c r="O41" s="38">
        <v>55</v>
      </c>
      <c r="P41" s="38">
        <v>38</v>
      </c>
      <c r="Q41" s="38">
        <v>42</v>
      </c>
      <c r="R41" s="38">
        <v>38</v>
      </c>
      <c r="S41" s="38">
        <v>69</v>
      </c>
      <c r="T41" s="38">
        <v>27</v>
      </c>
      <c r="U41" s="38">
        <v>21</v>
      </c>
      <c r="V41" s="38">
        <v>9</v>
      </c>
      <c r="W41" s="7"/>
      <c r="X41" s="38">
        <v>8</v>
      </c>
      <c r="Y41" s="8"/>
      <c r="Z41" s="8"/>
      <c r="AA41" s="8"/>
      <c r="AB41" s="36">
        <f t="shared" si="2"/>
        <v>730</v>
      </c>
      <c r="AC41" s="46">
        <v>21</v>
      </c>
      <c r="AD41" s="68">
        <f t="shared" si="3"/>
        <v>36.5</v>
      </c>
      <c r="AE41" s="10"/>
    </row>
    <row r="42" spans="1:31" x14ac:dyDescent="0.2">
      <c r="A42" s="9">
        <v>32</v>
      </c>
      <c r="B42" s="9" t="s">
        <v>136</v>
      </c>
      <c r="C42" s="5">
        <v>885</v>
      </c>
      <c r="D42" s="38">
        <v>27</v>
      </c>
      <c r="E42" s="38">
        <v>20</v>
      </c>
      <c r="F42" s="38">
        <v>11</v>
      </c>
      <c r="G42" s="38">
        <v>21</v>
      </c>
      <c r="H42" s="38">
        <v>24</v>
      </c>
      <c r="I42" s="38">
        <v>13</v>
      </c>
      <c r="J42" s="38">
        <v>28</v>
      </c>
      <c r="K42" s="38">
        <v>25</v>
      </c>
      <c r="L42" s="38">
        <v>19</v>
      </c>
      <c r="M42" s="38">
        <v>25</v>
      </c>
      <c r="N42" s="38">
        <v>51</v>
      </c>
      <c r="O42" s="38">
        <v>41</v>
      </c>
      <c r="P42" s="38">
        <v>42</v>
      </c>
      <c r="Q42" s="38">
        <v>49</v>
      </c>
      <c r="R42" s="38">
        <v>49</v>
      </c>
      <c r="S42" s="38">
        <v>25</v>
      </c>
      <c r="T42" s="38">
        <v>59</v>
      </c>
      <c r="U42" s="38">
        <v>67</v>
      </c>
      <c r="V42" s="38">
        <v>67</v>
      </c>
      <c r="W42" s="38">
        <v>48</v>
      </c>
      <c r="X42" s="38">
        <v>44</v>
      </c>
      <c r="Y42" s="38">
        <v>54</v>
      </c>
      <c r="Z42" s="38">
        <v>33</v>
      </c>
      <c r="AA42" s="38">
        <v>27</v>
      </c>
      <c r="AB42" s="36">
        <f t="shared" si="2"/>
        <v>869</v>
      </c>
      <c r="AC42" s="46">
        <v>24</v>
      </c>
      <c r="AD42" s="68">
        <f t="shared" si="3"/>
        <v>36.208333333333336</v>
      </c>
      <c r="AE42" s="10"/>
    </row>
    <row r="43" spans="1:31" x14ac:dyDescent="0.2">
      <c r="A43" s="9">
        <v>102</v>
      </c>
      <c r="B43" s="9" t="s">
        <v>57</v>
      </c>
      <c r="C43" s="5">
        <v>469</v>
      </c>
      <c r="D43" s="38">
        <v>46</v>
      </c>
      <c r="E43" s="38">
        <v>43</v>
      </c>
      <c r="F43" s="38">
        <v>40</v>
      </c>
      <c r="G43" s="38">
        <v>54</v>
      </c>
      <c r="H43" s="38">
        <v>39</v>
      </c>
      <c r="I43" s="38">
        <v>33</v>
      </c>
      <c r="J43" s="38">
        <v>47</v>
      </c>
      <c r="K43" s="38">
        <v>43</v>
      </c>
      <c r="L43" s="38">
        <v>30</v>
      </c>
      <c r="M43" s="38">
        <v>13</v>
      </c>
      <c r="N43" s="38">
        <v>2</v>
      </c>
      <c r="O43" s="7"/>
      <c r="P43" s="7"/>
      <c r="Q43" s="7"/>
      <c r="R43" s="7"/>
      <c r="S43" s="7"/>
      <c r="T43" s="7"/>
      <c r="U43" s="7"/>
      <c r="V43" s="7"/>
      <c r="W43" s="7"/>
      <c r="X43" s="8"/>
      <c r="Y43" s="8"/>
      <c r="Z43" s="8"/>
      <c r="AA43" s="8"/>
      <c r="AB43" s="36">
        <f t="shared" si="2"/>
        <v>390</v>
      </c>
      <c r="AC43" s="46">
        <v>11</v>
      </c>
      <c r="AD43" s="68">
        <f t="shared" si="3"/>
        <v>35.454545454545453</v>
      </c>
      <c r="AE43" s="10"/>
    </row>
    <row r="44" spans="1:31" x14ac:dyDescent="0.2">
      <c r="A44" s="9">
        <v>73</v>
      </c>
      <c r="B44" s="9" t="s">
        <v>28</v>
      </c>
      <c r="C44" s="5">
        <v>623</v>
      </c>
      <c r="D44" s="38">
        <v>7</v>
      </c>
      <c r="E44" s="38">
        <v>26</v>
      </c>
      <c r="F44" s="38">
        <v>17</v>
      </c>
      <c r="G44" s="38">
        <v>46</v>
      </c>
      <c r="H44" s="38">
        <v>41</v>
      </c>
      <c r="I44" s="38">
        <v>57</v>
      </c>
      <c r="J44" s="38">
        <v>54</v>
      </c>
      <c r="K44" s="38">
        <v>59</v>
      </c>
      <c r="L44" s="38">
        <v>69</v>
      </c>
      <c r="M44" s="38">
        <v>48</v>
      </c>
      <c r="N44" s="38">
        <v>38</v>
      </c>
      <c r="O44" s="38">
        <v>20</v>
      </c>
      <c r="P44" s="38">
        <v>34</v>
      </c>
      <c r="Q44" s="38">
        <v>33</v>
      </c>
      <c r="R44" s="38">
        <v>24</v>
      </c>
      <c r="S44" s="38">
        <v>13</v>
      </c>
      <c r="T44" s="38">
        <v>12</v>
      </c>
      <c r="U44" s="7"/>
      <c r="V44" s="7"/>
      <c r="W44" s="7"/>
      <c r="X44" s="8"/>
      <c r="Y44" s="8"/>
      <c r="Z44" s="8"/>
      <c r="AA44" s="8"/>
      <c r="AB44" s="36">
        <f t="shared" si="2"/>
        <v>598</v>
      </c>
      <c r="AC44" s="46">
        <v>17</v>
      </c>
      <c r="AD44" s="68">
        <f t="shared" si="3"/>
        <v>35.176470588235297</v>
      </c>
      <c r="AE44" s="10"/>
    </row>
    <row r="45" spans="1:31" x14ac:dyDescent="0.2">
      <c r="A45" s="9">
        <v>38</v>
      </c>
      <c r="B45" s="9" t="s">
        <v>252</v>
      </c>
      <c r="C45" s="5">
        <v>801</v>
      </c>
      <c r="D45" s="38">
        <v>44</v>
      </c>
      <c r="E45" s="38">
        <v>51</v>
      </c>
      <c r="F45" s="38">
        <v>42</v>
      </c>
      <c r="G45" s="38">
        <v>38</v>
      </c>
      <c r="H45" s="38">
        <v>45</v>
      </c>
      <c r="I45" s="38">
        <v>28</v>
      </c>
      <c r="J45" s="38">
        <v>33</v>
      </c>
      <c r="K45" s="38">
        <v>39</v>
      </c>
      <c r="L45" s="38">
        <v>6</v>
      </c>
      <c r="M45" s="38">
        <v>52</v>
      </c>
      <c r="N45" s="38">
        <v>50</v>
      </c>
      <c r="O45" s="38">
        <v>36</v>
      </c>
      <c r="P45" s="38">
        <v>43</v>
      </c>
      <c r="Q45" s="38">
        <v>40</v>
      </c>
      <c r="R45" s="38">
        <v>46</v>
      </c>
      <c r="S45" s="38">
        <v>30</v>
      </c>
      <c r="T45" s="38">
        <v>14</v>
      </c>
      <c r="U45" s="38">
        <v>4</v>
      </c>
      <c r="V45" s="7"/>
      <c r="W45" s="7"/>
      <c r="X45" s="8"/>
      <c r="Y45" s="8"/>
      <c r="Z45" s="8"/>
      <c r="AA45" s="38">
        <v>3</v>
      </c>
      <c r="AB45" s="36">
        <f t="shared" si="2"/>
        <v>644</v>
      </c>
      <c r="AC45" s="46">
        <v>24</v>
      </c>
      <c r="AD45" s="68">
        <f t="shared" si="3"/>
        <v>33.89473684210526</v>
      </c>
      <c r="AE45" s="10"/>
    </row>
    <row r="46" spans="1:31" x14ac:dyDescent="0.2">
      <c r="A46" s="9">
        <v>33</v>
      </c>
      <c r="B46" s="9" t="s">
        <v>14</v>
      </c>
      <c r="C46" s="5">
        <v>863</v>
      </c>
      <c r="D46" s="38">
        <v>26</v>
      </c>
      <c r="E46" s="38">
        <v>8</v>
      </c>
      <c r="F46" s="38">
        <v>52</v>
      </c>
      <c r="G46" s="38">
        <v>42</v>
      </c>
      <c r="H46" s="38">
        <v>45</v>
      </c>
      <c r="I46" s="38">
        <v>39</v>
      </c>
      <c r="J46" s="38">
        <v>30</v>
      </c>
      <c r="K46" s="38">
        <v>26</v>
      </c>
      <c r="L46" s="38">
        <v>36</v>
      </c>
      <c r="M46" s="38">
        <v>53</v>
      </c>
      <c r="N46" s="38">
        <v>32</v>
      </c>
      <c r="O46" s="38">
        <v>33</v>
      </c>
      <c r="P46" s="38">
        <v>20</v>
      </c>
      <c r="Q46" s="38">
        <v>40</v>
      </c>
      <c r="R46" s="38">
        <v>21</v>
      </c>
      <c r="S46" s="38">
        <v>32</v>
      </c>
      <c r="T46" s="38">
        <v>16</v>
      </c>
      <c r="U46" s="38">
        <v>29</v>
      </c>
      <c r="V46" s="38">
        <v>42</v>
      </c>
      <c r="W46" s="38">
        <v>45</v>
      </c>
      <c r="X46" s="38">
        <v>36</v>
      </c>
      <c r="Y46" s="38">
        <v>32</v>
      </c>
      <c r="Z46" s="38">
        <v>45</v>
      </c>
      <c r="AA46" s="38">
        <v>30</v>
      </c>
      <c r="AB46" s="36">
        <f t="shared" si="2"/>
        <v>810</v>
      </c>
      <c r="AC46" s="46">
        <v>24</v>
      </c>
      <c r="AD46" s="68">
        <f t="shared" si="3"/>
        <v>33.75</v>
      </c>
      <c r="AE46" s="10"/>
    </row>
    <row r="47" spans="1:31" x14ac:dyDescent="0.2">
      <c r="A47" s="9">
        <v>35</v>
      </c>
      <c r="B47" s="9" t="s">
        <v>44</v>
      </c>
      <c r="C47" s="5">
        <v>844</v>
      </c>
      <c r="D47" s="38">
        <v>70</v>
      </c>
      <c r="E47" s="38">
        <v>30</v>
      </c>
      <c r="F47" s="38">
        <v>45</v>
      </c>
      <c r="G47" s="38">
        <v>83</v>
      </c>
      <c r="H47" s="38">
        <v>45</v>
      </c>
      <c r="I47" s="38">
        <v>39</v>
      </c>
      <c r="J47" s="38">
        <v>50</v>
      </c>
      <c r="K47" s="38">
        <v>48</v>
      </c>
      <c r="L47" s="38">
        <v>52</v>
      </c>
      <c r="M47" s="38">
        <v>19</v>
      </c>
      <c r="N47" s="38">
        <v>33</v>
      </c>
      <c r="O47" s="38">
        <v>21</v>
      </c>
      <c r="P47" s="38">
        <v>15</v>
      </c>
      <c r="Q47" s="38">
        <v>27</v>
      </c>
      <c r="R47" s="38">
        <v>37</v>
      </c>
      <c r="S47" s="38">
        <v>24</v>
      </c>
      <c r="T47" s="38">
        <v>15</v>
      </c>
      <c r="U47" s="38">
        <v>21</v>
      </c>
      <c r="V47" s="38">
        <v>20</v>
      </c>
      <c r="W47" s="38">
        <v>6</v>
      </c>
      <c r="X47" s="38">
        <v>30</v>
      </c>
      <c r="Y47" s="38">
        <v>12</v>
      </c>
      <c r="Z47" s="38">
        <v>9</v>
      </c>
      <c r="AA47" s="8"/>
      <c r="AB47" s="36">
        <f t="shared" si="2"/>
        <v>751</v>
      </c>
      <c r="AC47" s="46">
        <v>24</v>
      </c>
      <c r="AD47" s="68">
        <f t="shared" si="3"/>
        <v>32.652173913043477</v>
      </c>
      <c r="AE47" s="10"/>
    </row>
    <row r="48" spans="1:31" x14ac:dyDescent="0.2">
      <c r="A48" s="9">
        <v>37</v>
      </c>
      <c r="B48" s="9" t="s">
        <v>99</v>
      </c>
      <c r="C48" s="5">
        <v>805</v>
      </c>
      <c r="D48" s="38">
        <v>4</v>
      </c>
      <c r="E48" s="38">
        <v>7</v>
      </c>
      <c r="F48" s="38">
        <v>6</v>
      </c>
      <c r="G48" s="38">
        <v>5</v>
      </c>
      <c r="H48" s="38">
        <v>33</v>
      </c>
      <c r="I48" s="38">
        <v>42</v>
      </c>
      <c r="J48" s="38">
        <v>55</v>
      </c>
      <c r="K48" s="38">
        <v>45</v>
      </c>
      <c r="L48" s="38">
        <v>40</v>
      </c>
      <c r="M48" s="38">
        <v>41</v>
      </c>
      <c r="N48" s="38">
        <v>48</v>
      </c>
      <c r="O48" s="38">
        <v>48</v>
      </c>
      <c r="P48" s="38">
        <v>62</v>
      </c>
      <c r="Q48" s="38">
        <v>36</v>
      </c>
      <c r="R48" s="38">
        <v>44</v>
      </c>
      <c r="S48" s="38">
        <v>46</v>
      </c>
      <c r="T48" s="38">
        <v>19</v>
      </c>
      <c r="U48" s="38">
        <v>56</v>
      </c>
      <c r="V48" s="38">
        <v>33</v>
      </c>
      <c r="W48" s="38">
        <v>12</v>
      </c>
      <c r="X48" s="38">
        <v>41</v>
      </c>
      <c r="Y48" s="38">
        <v>26</v>
      </c>
      <c r="Z48" s="38">
        <v>14</v>
      </c>
      <c r="AA48" s="38">
        <v>15</v>
      </c>
      <c r="AB48" s="36">
        <f t="shared" si="2"/>
        <v>778</v>
      </c>
      <c r="AC48" s="46">
        <v>24</v>
      </c>
      <c r="AD48" s="68">
        <f t="shared" si="3"/>
        <v>32.416666666666664</v>
      </c>
      <c r="AE48" s="10"/>
    </row>
    <row r="49" spans="1:31" x14ac:dyDescent="0.2">
      <c r="A49" s="9">
        <v>36</v>
      </c>
      <c r="B49" s="9" t="s">
        <v>56</v>
      </c>
      <c r="C49" s="5">
        <v>812</v>
      </c>
      <c r="D49" s="38">
        <v>54</v>
      </c>
      <c r="E49" s="38">
        <v>33</v>
      </c>
      <c r="F49" s="38">
        <v>42</v>
      </c>
      <c r="G49" s="38">
        <v>39</v>
      </c>
      <c r="H49" s="38">
        <v>63</v>
      </c>
      <c r="I49" s="38">
        <v>22</v>
      </c>
      <c r="J49" s="38">
        <v>33</v>
      </c>
      <c r="K49" s="38">
        <v>49</v>
      </c>
      <c r="L49" s="38">
        <v>33</v>
      </c>
      <c r="M49" s="38">
        <v>59</v>
      </c>
      <c r="N49" s="38">
        <v>68</v>
      </c>
      <c r="O49" s="38">
        <v>33</v>
      </c>
      <c r="P49" s="38">
        <v>39</v>
      </c>
      <c r="Q49" s="38">
        <v>28</v>
      </c>
      <c r="R49" s="38">
        <v>33</v>
      </c>
      <c r="S49" s="38">
        <v>30</v>
      </c>
      <c r="T49" s="38">
        <v>12</v>
      </c>
      <c r="U49" s="38">
        <v>23</v>
      </c>
      <c r="V49" s="38">
        <v>7</v>
      </c>
      <c r="W49" s="38">
        <v>7</v>
      </c>
      <c r="X49" s="38">
        <v>13</v>
      </c>
      <c r="Y49" s="38">
        <v>4</v>
      </c>
      <c r="Z49" s="38">
        <v>14</v>
      </c>
      <c r="AA49" s="8"/>
      <c r="AB49" s="36">
        <f t="shared" si="2"/>
        <v>738</v>
      </c>
      <c r="AC49" s="46">
        <v>24</v>
      </c>
      <c r="AD49" s="68">
        <f t="shared" si="3"/>
        <v>32.086956521739133</v>
      </c>
      <c r="AE49" s="10"/>
    </row>
    <row r="50" spans="1:31" x14ac:dyDescent="0.2">
      <c r="A50" s="9">
        <v>41</v>
      </c>
      <c r="B50" s="9" t="s">
        <v>69</v>
      </c>
      <c r="C50" s="5">
        <v>778</v>
      </c>
      <c r="D50" s="38">
        <v>11</v>
      </c>
      <c r="E50" s="38">
        <v>15</v>
      </c>
      <c r="F50" s="38">
        <v>6</v>
      </c>
      <c r="G50" s="38">
        <v>10</v>
      </c>
      <c r="H50" s="38">
        <v>9</v>
      </c>
      <c r="I50" s="38">
        <v>18</v>
      </c>
      <c r="J50" s="38">
        <v>12</v>
      </c>
      <c r="K50" s="38">
        <v>18</v>
      </c>
      <c r="L50" s="38">
        <v>8</v>
      </c>
      <c r="M50" s="38">
        <v>29</v>
      </c>
      <c r="N50" s="38">
        <v>18</v>
      </c>
      <c r="O50" s="38">
        <v>38</v>
      </c>
      <c r="P50" s="38">
        <v>11</v>
      </c>
      <c r="Q50" s="38">
        <v>27</v>
      </c>
      <c r="R50" s="38">
        <v>33</v>
      </c>
      <c r="S50" s="38">
        <v>57</v>
      </c>
      <c r="T50" s="38">
        <v>56</v>
      </c>
      <c r="U50" s="38">
        <v>60</v>
      </c>
      <c r="V50" s="38">
        <v>69</v>
      </c>
      <c r="W50" s="38">
        <v>54</v>
      </c>
      <c r="X50" s="38">
        <v>63</v>
      </c>
      <c r="Y50" s="38">
        <v>55</v>
      </c>
      <c r="Z50" s="38">
        <v>56</v>
      </c>
      <c r="AA50" s="38">
        <v>35</v>
      </c>
      <c r="AB50" s="36">
        <f t="shared" si="2"/>
        <v>768</v>
      </c>
      <c r="AC50" s="46">
        <v>24</v>
      </c>
      <c r="AD50" s="68">
        <f t="shared" si="3"/>
        <v>32</v>
      </c>
      <c r="AE50" s="10"/>
    </row>
    <row r="51" spans="1:31" x14ac:dyDescent="0.2">
      <c r="A51" s="9">
        <v>57</v>
      </c>
      <c r="B51" s="9" t="s">
        <v>17</v>
      </c>
      <c r="C51" s="5">
        <v>712</v>
      </c>
      <c r="D51" s="7"/>
      <c r="E51" s="38">
        <v>2</v>
      </c>
      <c r="F51" s="38">
        <v>2</v>
      </c>
      <c r="G51" s="7"/>
      <c r="H51" s="38">
        <v>14</v>
      </c>
      <c r="I51" s="38">
        <v>14</v>
      </c>
      <c r="J51" s="38">
        <v>40</v>
      </c>
      <c r="K51" s="38">
        <v>66</v>
      </c>
      <c r="L51" s="38">
        <v>41</v>
      </c>
      <c r="M51" s="38">
        <v>38</v>
      </c>
      <c r="N51" s="38">
        <v>16</v>
      </c>
      <c r="O51" s="38">
        <v>26</v>
      </c>
      <c r="P51" s="38">
        <v>45</v>
      </c>
      <c r="Q51" s="38">
        <v>53</v>
      </c>
      <c r="R51" s="38">
        <v>41</v>
      </c>
      <c r="S51" s="38">
        <v>59</v>
      </c>
      <c r="T51" s="38">
        <v>53</v>
      </c>
      <c r="U51" s="38">
        <v>37</v>
      </c>
      <c r="V51" s="38">
        <v>39</v>
      </c>
      <c r="W51" s="38">
        <v>71</v>
      </c>
      <c r="X51" s="38">
        <v>24</v>
      </c>
      <c r="Y51" s="38">
        <v>12</v>
      </c>
      <c r="Z51" s="38">
        <v>5</v>
      </c>
      <c r="AA51" s="38">
        <v>6</v>
      </c>
      <c r="AB51" s="36">
        <f t="shared" si="2"/>
        <v>704</v>
      </c>
      <c r="AC51" s="46">
        <v>23</v>
      </c>
      <c r="AD51" s="68">
        <f t="shared" si="3"/>
        <v>32</v>
      </c>
      <c r="AE51" s="10"/>
    </row>
    <row r="52" spans="1:31" x14ac:dyDescent="0.2">
      <c r="A52" s="9">
        <v>69</v>
      </c>
      <c r="B52" s="9" t="s">
        <v>73</v>
      </c>
      <c r="C52" s="5">
        <v>635</v>
      </c>
      <c r="D52" s="7"/>
      <c r="E52" s="7"/>
      <c r="F52" s="7"/>
      <c r="G52" s="7"/>
      <c r="H52" s="38">
        <v>10</v>
      </c>
      <c r="I52" s="38">
        <v>15</v>
      </c>
      <c r="J52" s="38">
        <v>8</v>
      </c>
      <c r="K52" s="38">
        <v>12</v>
      </c>
      <c r="L52" s="38">
        <v>14</v>
      </c>
      <c r="M52" s="38">
        <v>25</v>
      </c>
      <c r="N52" s="38">
        <v>27</v>
      </c>
      <c r="O52" s="38">
        <v>63</v>
      </c>
      <c r="P52" s="38">
        <v>33</v>
      </c>
      <c r="Q52" s="38">
        <v>45</v>
      </c>
      <c r="R52" s="38">
        <v>40</v>
      </c>
      <c r="S52" s="38">
        <v>30</v>
      </c>
      <c r="T52" s="38">
        <v>50</v>
      </c>
      <c r="U52" s="38">
        <v>46</v>
      </c>
      <c r="V52" s="38">
        <v>40</v>
      </c>
      <c r="W52" s="38">
        <v>44</v>
      </c>
      <c r="X52" s="38">
        <v>40</v>
      </c>
      <c r="Y52" s="38">
        <v>23</v>
      </c>
      <c r="Z52" s="38">
        <v>31</v>
      </c>
      <c r="AA52" s="38">
        <v>39</v>
      </c>
      <c r="AB52" s="36">
        <f t="shared" si="2"/>
        <v>635</v>
      </c>
      <c r="AC52" s="46">
        <v>20</v>
      </c>
      <c r="AD52" s="68">
        <f t="shared" si="3"/>
        <v>31.75</v>
      </c>
      <c r="AE52" s="10"/>
    </row>
    <row r="53" spans="1:31" x14ac:dyDescent="0.2">
      <c r="A53" s="9">
        <v>47</v>
      </c>
      <c r="B53" s="9" t="s">
        <v>51</v>
      </c>
      <c r="C53" s="5">
        <v>741</v>
      </c>
      <c r="D53" s="38">
        <v>12</v>
      </c>
      <c r="E53" s="38">
        <v>24</v>
      </c>
      <c r="F53" s="38">
        <v>38</v>
      </c>
      <c r="G53" s="38">
        <v>25</v>
      </c>
      <c r="H53" s="38">
        <v>40</v>
      </c>
      <c r="I53" s="38">
        <v>29</v>
      </c>
      <c r="J53" s="38">
        <v>59</v>
      </c>
      <c r="K53" s="38">
        <v>40</v>
      </c>
      <c r="L53" s="38">
        <v>54</v>
      </c>
      <c r="M53" s="38">
        <v>42</v>
      </c>
      <c r="N53" s="38">
        <v>24</v>
      </c>
      <c r="O53" s="38">
        <v>45</v>
      </c>
      <c r="P53" s="38">
        <v>46</v>
      </c>
      <c r="Q53" s="38">
        <v>31</v>
      </c>
      <c r="R53" s="38">
        <v>22</v>
      </c>
      <c r="S53" s="38">
        <v>34</v>
      </c>
      <c r="T53" s="38">
        <v>11</v>
      </c>
      <c r="U53" s="38">
        <v>26</v>
      </c>
      <c r="V53" s="38">
        <v>22</v>
      </c>
      <c r="W53" s="38">
        <v>32</v>
      </c>
      <c r="X53" s="38">
        <v>28</v>
      </c>
      <c r="Y53" s="38">
        <v>25</v>
      </c>
      <c r="Z53" s="38">
        <v>13</v>
      </c>
      <c r="AA53" s="8"/>
      <c r="AB53" s="36">
        <f t="shared" si="2"/>
        <v>722</v>
      </c>
      <c r="AC53" s="46">
        <v>24</v>
      </c>
      <c r="AD53" s="68">
        <f t="shared" si="3"/>
        <v>31.391304347826086</v>
      </c>
      <c r="AE53" s="10"/>
    </row>
    <row r="54" spans="1:31" x14ac:dyDescent="0.2">
      <c r="A54" s="9">
        <v>50</v>
      </c>
      <c r="B54" s="9" t="s">
        <v>67</v>
      </c>
      <c r="C54" s="5">
        <v>729</v>
      </c>
      <c r="D54" s="38">
        <v>4</v>
      </c>
      <c r="E54" s="38">
        <v>2</v>
      </c>
      <c r="F54" s="38">
        <v>18</v>
      </c>
      <c r="G54" s="38">
        <v>17</v>
      </c>
      <c r="H54" s="38">
        <v>9</v>
      </c>
      <c r="I54" s="38">
        <v>40</v>
      </c>
      <c r="J54" s="38">
        <v>44</v>
      </c>
      <c r="K54" s="38">
        <v>36</v>
      </c>
      <c r="L54" s="38">
        <v>43</v>
      </c>
      <c r="M54" s="38">
        <v>57</v>
      </c>
      <c r="N54" s="38">
        <v>62</v>
      </c>
      <c r="O54" s="38">
        <v>42</v>
      </c>
      <c r="P54" s="38">
        <v>37</v>
      </c>
      <c r="Q54" s="38">
        <v>38</v>
      </c>
      <c r="R54" s="38">
        <v>33</v>
      </c>
      <c r="S54" s="38">
        <v>32</v>
      </c>
      <c r="T54" s="38">
        <v>40</v>
      </c>
      <c r="U54" s="38">
        <v>12</v>
      </c>
      <c r="V54" s="38">
        <v>33</v>
      </c>
      <c r="W54" s="38">
        <v>46</v>
      </c>
      <c r="X54" s="38">
        <v>23</v>
      </c>
      <c r="Y54" s="38">
        <v>17</v>
      </c>
      <c r="Z54" s="38">
        <v>24</v>
      </c>
      <c r="AA54" s="8"/>
      <c r="AB54" s="36">
        <f t="shared" si="2"/>
        <v>709</v>
      </c>
      <c r="AC54" s="46">
        <v>24</v>
      </c>
      <c r="AD54" s="68">
        <f t="shared" si="3"/>
        <v>30.826086956521738</v>
      </c>
      <c r="AE54" s="10"/>
    </row>
    <row r="55" spans="1:31" x14ac:dyDescent="0.2">
      <c r="A55" s="9">
        <v>43</v>
      </c>
      <c r="B55" s="9" t="s">
        <v>16</v>
      </c>
      <c r="C55" s="5">
        <v>770</v>
      </c>
      <c r="D55" s="38">
        <v>19</v>
      </c>
      <c r="E55" s="38">
        <v>40</v>
      </c>
      <c r="F55" s="38">
        <v>27</v>
      </c>
      <c r="G55" s="38">
        <v>30</v>
      </c>
      <c r="H55" s="38">
        <v>31</v>
      </c>
      <c r="I55" s="38">
        <v>17</v>
      </c>
      <c r="J55" s="38">
        <v>31</v>
      </c>
      <c r="K55" s="38">
        <v>15</v>
      </c>
      <c r="L55" s="38">
        <v>53</v>
      </c>
      <c r="M55" s="38">
        <v>35</v>
      </c>
      <c r="N55" s="38">
        <v>40</v>
      </c>
      <c r="O55" s="38">
        <v>33</v>
      </c>
      <c r="P55" s="38">
        <v>38</v>
      </c>
      <c r="Q55" s="38">
        <v>20</v>
      </c>
      <c r="R55" s="38">
        <v>42</v>
      </c>
      <c r="S55" s="38">
        <v>42</v>
      </c>
      <c r="T55" s="38">
        <v>36</v>
      </c>
      <c r="U55" s="38">
        <v>36</v>
      </c>
      <c r="V55" s="38">
        <v>25</v>
      </c>
      <c r="W55" s="38">
        <v>34</v>
      </c>
      <c r="X55" s="38">
        <v>19</v>
      </c>
      <c r="Y55" s="38">
        <v>40</v>
      </c>
      <c r="Z55" s="38">
        <v>26</v>
      </c>
      <c r="AA55" s="38">
        <v>8</v>
      </c>
      <c r="AB55" s="36">
        <f t="shared" si="2"/>
        <v>737</v>
      </c>
      <c r="AC55" s="46">
        <v>24</v>
      </c>
      <c r="AD55" s="68">
        <f t="shared" si="3"/>
        <v>30.708333333333332</v>
      </c>
      <c r="AE55" s="10"/>
    </row>
    <row r="56" spans="1:31" x14ac:dyDescent="0.2">
      <c r="A56" s="9">
        <v>39</v>
      </c>
      <c r="B56" s="9" t="s">
        <v>65</v>
      </c>
      <c r="C56" s="5">
        <v>801</v>
      </c>
      <c r="D56" s="38">
        <v>35</v>
      </c>
      <c r="E56" s="38">
        <v>34</v>
      </c>
      <c r="F56" s="38">
        <v>63</v>
      </c>
      <c r="G56" s="38">
        <v>19</v>
      </c>
      <c r="H56" s="38">
        <v>52</v>
      </c>
      <c r="I56" s="38">
        <v>19</v>
      </c>
      <c r="J56" s="38">
        <v>34</v>
      </c>
      <c r="K56" s="38">
        <v>37</v>
      </c>
      <c r="L56" s="38">
        <v>21</v>
      </c>
      <c r="M56" s="38">
        <v>27</v>
      </c>
      <c r="N56" s="38">
        <v>15</v>
      </c>
      <c r="O56" s="38">
        <v>54</v>
      </c>
      <c r="P56" s="38">
        <v>42</v>
      </c>
      <c r="Q56" s="38">
        <v>23</v>
      </c>
      <c r="R56" s="38">
        <v>28</v>
      </c>
      <c r="S56" s="38">
        <v>8</v>
      </c>
      <c r="T56" s="38">
        <v>7</v>
      </c>
      <c r="U56" s="38">
        <v>28</v>
      </c>
      <c r="V56" s="38">
        <v>36</v>
      </c>
      <c r="W56" s="38">
        <v>39</v>
      </c>
      <c r="X56" s="38">
        <v>33</v>
      </c>
      <c r="Y56" s="38">
        <v>38</v>
      </c>
      <c r="Z56" s="38">
        <v>22</v>
      </c>
      <c r="AA56" s="38">
        <v>16</v>
      </c>
      <c r="AB56" s="36">
        <f t="shared" si="2"/>
        <v>730</v>
      </c>
      <c r="AC56" s="46">
        <v>24</v>
      </c>
      <c r="AD56" s="68">
        <f t="shared" si="3"/>
        <v>30.416666666666668</v>
      </c>
      <c r="AE56" s="10"/>
    </row>
    <row r="57" spans="1:31" x14ac:dyDescent="0.2">
      <c r="A57" s="9">
        <v>58</v>
      </c>
      <c r="B57" s="9" t="s">
        <v>68</v>
      </c>
      <c r="C57" s="5">
        <v>696</v>
      </c>
      <c r="D57" s="7"/>
      <c r="E57" s="38">
        <v>11</v>
      </c>
      <c r="F57" s="38">
        <v>5</v>
      </c>
      <c r="G57" s="38">
        <v>11</v>
      </c>
      <c r="H57" s="38">
        <v>30</v>
      </c>
      <c r="I57" s="38">
        <v>39</v>
      </c>
      <c r="J57" s="38">
        <v>45</v>
      </c>
      <c r="K57" s="38">
        <v>61</v>
      </c>
      <c r="L57" s="38">
        <v>51</v>
      </c>
      <c r="M57" s="38">
        <v>44</v>
      </c>
      <c r="N57" s="38">
        <v>19</v>
      </c>
      <c r="O57" s="38">
        <v>49</v>
      </c>
      <c r="P57" s="38">
        <v>25</v>
      </c>
      <c r="Q57" s="38">
        <v>23</v>
      </c>
      <c r="R57" s="38">
        <v>19</v>
      </c>
      <c r="S57" s="38">
        <v>31</v>
      </c>
      <c r="T57" s="38">
        <v>11</v>
      </c>
      <c r="U57" s="38">
        <v>17</v>
      </c>
      <c r="V57" s="38">
        <v>36</v>
      </c>
      <c r="W57" s="38">
        <v>49</v>
      </c>
      <c r="X57" s="38">
        <v>33</v>
      </c>
      <c r="Y57" s="38">
        <v>24</v>
      </c>
      <c r="Z57" s="38">
        <v>37</v>
      </c>
      <c r="AA57" s="38">
        <v>25</v>
      </c>
      <c r="AB57" s="36">
        <f t="shared" si="2"/>
        <v>695</v>
      </c>
      <c r="AC57" s="46">
        <v>23</v>
      </c>
      <c r="AD57" s="68">
        <f t="shared" si="3"/>
        <v>30.217391304347824</v>
      </c>
      <c r="AE57" s="10"/>
    </row>
    <row r="58" spans="1:31" x14ac:dyDescent="0.2">
      <c r="A58" s="9">
        <v>100</v>
      </c>
      <c r="B58" s="9" t="s">
        <v>54</v>
      </c>
      <c r="C58" s="5">
        <v>478</v>
      </c>
      <c r="D58" s="38">
        <v>56</v>
      </c>
      <c r="E58" s="38">
        <v>29</v>
      </c>
      <c r="F58" s="38">
        <v>48</v>
      </c>
      <c r="G58" s="38">
        <v>33</v>
      </c>
      <c r="H58" s="38">
        <v>31</v>
      </c>
      <c r="I58" s="38">
        <v>38</v>
      </c>
      <c r="J58" s="38">
        <v>53</v>
      </c>
      <c r="K58" s="38">
        <v>40</v>
      </c>
      <c r="L58" s="38">
        <v>39</v>
      </c>
      <c r="M58" s="38">
        <v>19</v>
      </c>
      <c r="N58" s="38">
        <v>10</v>
      </c>
      <c r="O58" s="38">
        <v>15</v>
      </c>
      <c r="P58" s="38">
        <v>5</v>
      </c>
      <c r="Q58" s="38">
        <v>7</v>
      </c>
      <c r="R58" s="7"/>
      <c r="S58" s="7"/>
      <c r="T58" s="7"/>
      <c r="U58" s="7"/>
      <c r="V58" s="7"/>
      <c r="W58" s="7"/>
      <c r="X58" s="8"/>
      <c r="Y58" s="8"/>
      <c r="Z58" s="8"/>
      <c r="AA58" s="8"/>
      <c r="AB58" s="36">
        <f t="shared" si="2"/>
        <v>423</v>
      </c>
      <c r="AC58" s="46">
        <v>14</v>
      </c>
      <c r="AD58" s="68">
        <f t="shared" si="3"/>
        <v>30.214285714285715</v>
      </c>
      <c r="AE58" s="10"/>
    </row>
    <row r="59" spans="1:31" x14ac:dyDescent="0.2">
      <c r="A59" s="9">
        <v>70</v>
      </c>
      <c r="B59" s="9" t="s">
        <v>22</v>
      </c>
      <c r="C59" s="5">
        <v>632</v>
      </c>
      <c r="D59" s="7"/>
      <c r="E59" s="38">
        <v>8</v>
      </c>
      <c r="F59" s="38">
        <v>10</v>
      </c>
      <c r="G59" s="38">
        <v>12</v>
      </c>
      <c r="H59" s="38">
        <v>3</v>
      </c>
      <c r="I59" s="7"/>
      <c r="J59" s="7"/>
      <c r="K59" s="38">
        <v>14</v>
      </c>
      <c r="L59" s="38">
        <v>28</v>
      </c>
      <c r="M59" s="38">
        <v>26</v>
      </c>
      <c r="N59" s="38">
        <v>49</v>
      </c>
      <c r="O59" s="38">
        <v>27</v>
      </c>
      <c r="P59" s="38">
        <v>34</v>
      </c>
      <c r="Q59" s="38">
        <v>35</v>
      </c>
      <c r="R59" s="38">
        <v>41</v>
      </c>
      <c r="S59" s="38">
        <v>31</v>
      </c>
      <c r="T59" s="38">
        <v>47</v>
      </c>
      <c r="U59" s="38">
        <v>51</v>
      </c>
      <c r="V59" s="38">
        <v>41</v>
      </c>
      <c r="W59" s="38">
        <v>44</v>
      </c>
      <c r="X59" s="38">
        <v>32</v>
      </c>
      <c r="Y59" s="38">
        <v>22</v>
      </c>
      <c r="Z59" s="38">
        <v>46</v>
      </c>
      <c r="AA59" s="38">
        <v>31</v>
      </c>
      <c r="AB59" s="36">
        <f t="shared" si="2"/>
        <v>632</v>
      </c>
      <c r="AC59" s="46">
        <v>23</v>
      </c>
      <c r="AD59" s="68">
        <f t="shared" si="3"/>
        <v>30.095238095238095</v>
      </c>
      <c r="AE59" s="10"/>
    </row>
    <row r="60" spans="1:31" x14ac:dyDescent="0.2">
      <c r="A60" s="9">
        <v>42</v>
      </c>
      <c r="B60" s="9" t="s">
        <v>35</v>
      </c>
      <c r="C60" s="5">
        <v>772</v>
      </c>
      <c r="D60" s="38">
        <v>82</v>
      </c>
      <c r="E60" s="38">
        <v>68</v>
      </c>
      <c r="F60" s="38">
        <v>54</v>
      </c>
      <c r="G60" s="38">
        <v>49</v>
      </c>
      <c r="H60" s="38">
        <v>69</v>
      </c>
      <c r="I60" s="38">
        <v>44</v>
      </c>
      <c r="J60" s="38">
        <v>50</v>
      </c>
      <c r="K60" s="38">
        <v>37</v>
      </c>
      <c r="L60" s="38">
        <v>18</v>
      </c>
      <c r="M60" s="38">
        <v>22</v>
      </c>
      <c r="N60" s="38">
        <v>16</v>
      </c>
      <c r="O60" s="38">
        <v>21</v>
      </c>
      <c r="P60" s="38">
        <v>8</v>
      </c>
      <c r="Q60" s="38">
        <v>12</v>
      </c>
      <c r="R60" s="38">
        <v>10</v>
      </c>
      <c r="S60" s="38">
        <v>24</v>
      </c>
      <c r="T60" s="38">
        <v>21</v>
      </c>
      <c r="U60" s="38">
        <v>10</v>
      </c>
      <c r="V60" s="38">
        <v>13</v>
      </c>
      <c r="W60" s="38">
        <v>22</v>
      </c>
      <c r="X60" s="8"/>
      <c r="Y60" s="38">
        <v>9</v>
      </c>
      <c r="Z60" s="38">
        <v>21</v>
      </c>
      <c r="AA60" s="38">
        <v>11</v>
      </c>
      <c r="AB60" s="36">
        <f t="shared" si="2"/>
        <v>691</v>
      </c>
      <c r="AC60" s="46">
        <v>24</v>
      </c>
      <c r="AD60" s="68">
        <f t="shared" si="3"/>
        <v>30.043478260869566</v>
      </c>
      <c r="AE60" s="10"/>
    </row>
    <row r="61" spans="1:31" x14ac:dyDescent="0.2">
      <c r="A61" s="9">
        <v>49</v>
      </c>
      <c r="B61" s="9" t="s">
        <v>52</v>
      </c>
      <c r="C61" s="5">
        <v>733</v>
      </c>
      <c r="D61" s="38">
        <v>12</v>
      </c>
      <c r="E61" s="38">
        <v>6</v>
      </c>
      <c r="F61" s="38">
        <v>4</v>
      </c>
      <c r="G61" s="38">
        <v>6</v>
      </c>
      <c r="H61" s="38">
        <v>14</v>
      </c>
      <c r="I61" s="38">
        <v>16</v>
      </c>
      <c r="J61" s="38">
        <v>17</v>
      </c>
      <c r="K61" s="38">
        <v>28</v>
      </c>
      <c r="L61" s="38">
        <v>13</v>
      </c>
      <c r="M61" s="38">
        <v>30</v>
      </c>
      <c r="N61" s="38">
        <v>47</v>
      </c>
      <c r="O61" s="38">
        <v>34</v>
      </c>
      <c r="P61" s="38">
        <v>63</v>
      </c>
      <c r="Q61" s="38">
        <v>35</v>
      </c>
      <c r="R61" s="38">
        <v>8</v>
      </c>
      <c r="S61" s="38">
        <v>44</v>
      </c>
      <c r="T61" s="38">
        <v>55</v>
      </c>
      <c r="U61" s="38">
        <v>51</v>
      </c>
      <c r="V61" s="38">
        <v>41</v>
      </c>
      <c r="W61" s="38">
        <v>36</v>
      </c>
      <c r="X61" s="38">
        <v>38</v>
      </c>
      <c r="Y61" s="38">
        <v>24</v>
      </c>
      <c r="Z61" s="38">
        <v>35</v>
      </c>
      <c r="AA61" s="38">
        <v>59</v>
      </c>
      <c r="AB61" s="36">
        <f t="shared" si="2"/>
        <v>716</v>
      </c>
      <c r="AC61" s="46">
        <v>24</v>
      </c>
      <c r="AD61" s="68">
        <f t="shared" si="3"/>
        <v>29.833333333333332</v>
      </c>
      <c r="AE61" s="10"/>
    </row>
    <row r="62" spans="1:31" x14ac:dyDescent="0.2">
      <c r="A62" s="9">
        <v>51</v>
      </c>
      <c r="B62" s="9" t="s">
        <v>62</v>
      </c>
      <c r="C62" s="5">
        <v>729</v>
      </c>
      <c r="D62" s="38">
        <v>24</v>
      </c>
      <c r="E62" s="38">
        <v>61</v>
      </c>
      <c r="F62" s="38">
        <v>16</v>
      </c>
      <c r="G62" s="38">
        <v>31</v>
      </c>
      <c r="H62" s="38">
        <v>26</v>
      </c>
      <c r="I62" s="38">
        <v>20</v>
      </c>
      <c r="J62" s="38">
        <v>25</v>
      </c>
      <c r="K62" s="38">
        <v>11</v>
      </c>
      <c r="L62" s="38">
        <v>34</v>
      </c>
      <c r="M62" s="38">
        <v>20</v>
      </c>
      <c r="N62" s="38">
        <v>61</v>
      </c>
      <c r="O62" s="38">
        <v>32</v>
      </c>
      <c r="P62" s="38">
        <v>47</v>
      </c>
      <c r="Q62" s="38">
        <v>26</v>
      </c>
      <c r="R62" s="38">
        <v>27</v>
      </c>
      <c r="S62" s="38">
        <v>26</v>
      </c>
      <c r="T62" s="38">
        <v>33</v>
      </c>
      <c r="U62" s="38">
        <v>34</v>
      </c>
      <c r="V62" s="38">
        <v>20</v>
      </c>
      <c r="W62" s="38">
        <v>32</v>
      </c>
      <c r="X62" s="38">
        <v>37</v>
      </c>
      <c r="Y62" s="38">
        <v>26</v>
      </c>
      <c r="Z62" s="38">
        <v>32</v>
      </c>
      <c r="AA62" s="38">
        <v>14</v>
      </c>
      <c r="AB62" s="36">
        <f t="shared" si="2"/>
        <v>715</v>
      </c>
      <c r="AC62" s="46">
        <v>24</v>
      </c>
      <c r="AD62" s="68">
        <f t="shared" si="3"/>
        <v>29.791666666666668</v>
      </c>
      <c r="AE62" s="10"/>
    </row>
    <row r="63" spans="1:31" x14ac:dyDescent="0.2">
      <c r="A63" s="9">
        <v>54</v>
      </c>
      <c r="B63" s="9" t="s">
        <v>5</v>
      </c>
      <c r="C63" s="5">
        <v>716</v>
      </c>
      <c r="D63" s="38">
        <v>10</v>
      </c>
      <c r="E63" s="38">
        <v>18</v>
      </c>
      <c r="F63" s="38">
        <v>15</v>
      </c>
      <c r="G63" s="38">
        <v>6</v>
      </c>
      <c r="H63" s="38">
        <v>29</v>
      </c>
      <c r="I63" s="38">
        <v>14</v>
      </c>
      <c r="J63" s="38">
        <v>31</v>
      </c>
      <c r="K63" s="38">
        <v>19</v>
      </c>
      <c r="L63" s="38">
        <v>46</v>
      </c>
      <c r="M63" s="38">
        <v>26</v>
      </c>
      <c r="N63" s="38">
        <v>13</v>
      </c>
      <c r="O63" s="38">
        <v>40</v>
      </c>
      <c r="P63" s="38">
        <v>6</v>
      </c>
      <c r="Q63" s="38">
        <v>43</v>
      </c>
      <c r="R63" s="38">
        <v>28</v>
      </c>
      <c r="S63" s="38">
        <v>35</v>
      </c>
      <c r="T63" s="38">
        <v>62</v>
      </c>
      <c r="U63" s="38">
        <v>51</v>
      </c>
      <c r="V63" s="38">
        <v>43</v>
      </c>
      <c r="W63" s="38">
        <v>29</v>
      </c>
      <c r="X63" s="38">
        <v>27</v>
      </c>
      <c r="Y63" s="38">
        <v>47</v>
      </c>
      <c r="Z63" s="38">
        <v>36</v>
      </c>
      <c r="AA63" s="38">
        <v>41</v>
      </c>
      <c r="AB63" s="36">
        <f t="shared" si="2"/>
        <v>715</v>
      </c>
      <c r="AC63" s="46">
        <v>24</v>
      </c>
      <c r="AD63" s="68">
        <f t="shared" si="3"/>
        <v>29.791666666666668</v>
      </c>
      <c r="AE63" s="10"/>
    </row>
    <row r="64" spans="1:31" x14ac:dyDescent="0.2">
      <c r="A64" s="9">
        <v>48</v>
      </c>
      <c r="B64" s="9" t="s">
        <v>103</v>
      </c>
      <c r="C64" s="5">
        <v>737</v>
      </c>
      <c r="D64" s="38">
        <v>25</v>
      </c>
      <c r="E64" s="38">
        <v>17</v>
      </c>
      <c r="F64" s="38">
        <v>31</v>
      </c>
      <c r="G64" s="38">
        <v>24</v>
      </c>
      <c r="H64" s="38">
        <v>51</v>
      </c>
      <c r="I64" s="38">
        <v>27</v>
      </c>
      <c r="J64" s="38">
        <v>28</v>
      </c>
      <c r="K64" s="38">
        <v>9</v>
      </c>
      <c r="L64" s="38">
        <v>35</v>
      </c>
      <c r="M64" s="38">
        <v>42</v>
      </c>
      <c r="N64" s="38">
        <v>19</v>
      </c>
      <c r="O64" s="38">
        <v>33</v>
      </c>
      <c r="P64" s="38">
        <v>30</v>
      </c>
      <c r="Q64" s="38">
        <v>49</v>
      </c>
      <c r="R64" s="38">
        <v>30</v>
      </c>
      <c r="S64" s="38">
        <v>35</v>
      </c>
      <c r="T64" s="38">
        <v>23</v>
      </c>
      <c r="U64" s="38">
        <v>25</v>
      </c>
      <c r="V64" s="38">
        <v>26</v>
      </c>
      <c r="W64" s="38">
        <v>42</v>
      </c>
      <c r="X64" s="38">
        <v>20</v>
      </c>
      <c r="Y64" s="38">
        <v>43</v>
      </c>
      <c r="Z64" s="38">
        <v>36</v>
      </c>
      <c r="AA64" s="38">
        <v>14</v>
      </c>
      <c r="AB64" s="36">
        <f t="shared" si="2"/>
        <v>714</v>
      </c>
      <c r="AC64" s="46">
        <v>24</v>
      </c>
      <c r="AD64" s="68">
        <f t="shared" si="3"/>
        <v>29.75</v>
      </c>
      <c r="AE64" s="10"/>
    </row>
    <row r="65" spans="1:31" x14ac:dyDescent="0.2">
      <c r="A65" s="9">
        <v>75</v>
      </c>
      <c r="B65" s="9" t="s">
        <v>59</v>
      </c>
      <c r="C65" s="5">
        <v>621</v>
      </c>
      <c r="D65" s="7"/>
      <c r="E65" s="7"/>
      <c r="F65" s="38">
        <v>5</v>
      </c>
      <c r="G65" s="38">
        <v>8</v>
      </c>
      <c r="H65" s="38">
        <v>35</v>
      </c>
      <c r="I65" s="38">
        <v>53</v>
      </c>
      <c r="J65" s="38">
        <v>40</v>
      </c>
      <c r="K65" s="38">
        <v>39</v>
      </c>
      <c r="L65" s="38">
        <v>26</v>
      </c>
      <c r="M65" s="38">
        <v>21</v>
      </c>
      <c r="N65" s="38">
        <v>16</v>
      </c>
      <c r="O65" s="38">
        <v>35</v>
      </c>
      <c r="P65" s="38">
        <v>36</v>
      </c>
      <c r="Q65" s="38">
        <v>16</v>
      </c>
      <c r="R65" s="38">
        <v>36</v>
      </c>
      <c r="S65" s="38">
        <v>13</v>
      </c>
      <c r="T65" s="38">
        <v>36</v>
      </c>
      <c r="U65" s="38">
        <v>32</v>
      </c>
      <c r="V65" s="38">
        <v>38</v>
      </c>
      <c r="W65" s="38">
        <v>38</v>
      </c>
      <c r="X65" s="38">
        <v>50</v>
      </c>
      <c r="Y65" s="38">
        <v>36</v>
      </c>
      <c r="Z65" s="38">
        <v>12</v>
      </c>
      <c r="AA65" s="8"/>
      <c r="AB65" s="36">
        <f t="shared" si="2"/>
        <v>621</v>
      </c>
      <c r="AC65" s="46">
        <v>21</v>
      </c>
      <c r="AD65" s="68">
        <f t="shared" si="3"/>
        <v>29.571428571428573</v>
      </c>
      <c r="AE65" s="10"/>
    </row>
    <row r="66" spans="1:31" x14ac:dyDescent="0.2">
      <c r="A66" s="9">
        <v>67</v>
      </c>
      <c r="B66" s="9" t="s">
        <v>72</v>
      </c>
      <c r="C66" s="5">
        <v>637</v>
      </c>
      <c r="D66" s="7"/>
      <c r="E66" s="38">
        <v>1</v>
      </c>
      <c r="F66" s="7"/>
      <c r="G66" s="38">
        <v>2</v>
      </c>
      <c r="H66" s="38">
        <v>13</v>
      </c>
      <c r="I66" s="38">
        <v>27</v>
      </c>
      <c r="J66" s="38">
        <v>24</v>
      </c>
      <c r="K66" s="38">
        <v>40</v>
      </c>
      <c r="L66" s="38">
        <v>60</v>
      </c>
      <c r="M66" s="38">
        <v>51</v>
      </c>
      <c r="N66" s="38">
        <v>32</v>
      </c>
      <c r="O66" s="38">
        <v>55</v>
      </c>
      <c r="P66" s="38">
        <v>58</v>
      </c>
      <c r="Q66" s="38">
        <v>30</v>
      </c>
      <c r="R66" s="38">
        <v>20</v>
      </c>
      <c r="S66" s="38">
        <v>17</v>
      </c>
      <c r="T66" s="38">
        <v>31</v>
      </c>
      <c r="U66" s="38">
        <v>23</v>
      </c>
      <c r="V66" s="38">
        <v>14</v>
      </c>
      <c r="W66" s="38">
        <v>41</v>
      </c>
      <c r="X66" s="38">
        <v>1</v>
      </c>
      <c r="Y66" s="38">
        <v>25</v>
      </c>
      <c r="Z66" s="38">
        <v>52</v>
      </c>
      <c r="AA66" s="38">
        <v>20</v>
      </c>
      <c r="AB66" s="36">
        <f t="shared" si="2"/>
        <v>637</v>
      </c>
      <c r="AC66" s="46">
        <v>23</v>
      </c>
      <c r="AD66" s="68">
        <f t="shared" si="3"/>
        <v>28.954545454545453</v>
      </c>
      <c r="AE66" s="10"/>
    </row>
    <row r="67" spans="1:31" x14ac:dyDescent="0.2">
      <c r="A67" s="9">
        <v>56</v>
      </c>
      <c r="B67" s="9" t="s">
        <v>64</v>
      </c>
      <c r="C67" s="5">
        <v>713</v>
      </c>
      <c r="D67" s="38">
        <v>32</v>
      </c>
      <c r="E67" s="38">
        <v>20</v>
      </c>
      <c r="F67" s="38">
        <v>38</v>
      </c>
      <c r="G67" s="38">
        <v>10</v>
      </c>
      <c r="H67" s="38">
        <v>36</v>
      </c>
      <c r="I67" s="38">
        <v>26</v>
      </c>
      <c r="J67" s="38">
        <v>49</v>
      </c>
      <c r="K67" s="38">
        <v>41</v>
      </c>
      <c r="L67" s="38">
        <v>63</v>
      </c>
      <c r="M67" s="38">
        <v>34</v>
      </c>
      <c r="N67" s="38">
        <v>26</v>
      </c>
      <c r="O67" s="38">
        <v>29</v>
      </c>
      <c r="P67" s="38">
        <v>37</v>
      </c>
      <c r="Q67" s="38">
        <v>43</v>
      </c>
      <c r="R67" s="38">
        <v>7</v>
      </c>
      <c r="S67" s="38">
        <v>34</v>
      </c>
      <c r="T67" s="38">
        <v>15</v>
      </c>
      <c r="U67" s="38">
        <v>22</v>
      </c>
      <c r="V67" s="38">
        <v>13</v>
      </c>
      <c r="W67" s="38">
        <v>5</v>
      </c>
      <c r="X67" s="38">
        <v>38</v>
      </c>
      <c r="Y67" s="38">
        <v>45</v>
      </c>
      <c r="Z67" s="38">
        <v>19</v>
      </c>
      <c r="AA67" s="38">
        <v>11</v>
      </c>
      <c r="AB67" s="36">
        <f t="shared" ref="AB67:AB98" si="4">SUM(D67:AA67)</f>
        <v>693</v>
      </c>
      <c r="AC67" s="46">
        <v>24</v>
      </c>
      <c r="AD67" s="68">
        <f t="shared" ref="AD67:AD98" si="5">AVERAGE(D67:AA67)</f>
        <v>28.875</v>
      </c>
      <c r="AE67" s="10"/>
    </row>
    <row r="68" spans="1:31" x14ac:dyDescent="0.2">
      <c r="A68" s="9">
        <v>52</v>
      </c>
      <c r="B68" s="9" t="s">
        <v>63</v>
      </c>
      <c r="C68" s="5">
        <v>727</v>
      </c>
      <c r="D68" s="38">
        <v>16</v>
      </c>
      <c r="E68" s="38">
        <v>20</v>
      </c>
      <c r="F68" s="38">
        <v>13</v>
      </c>
      <c r="G68" s="38">
        <v>13</v>
      </c>
      <c r="H68" s="38">
        <v>40</v>
      </c>
      <c r="I68" s="38">
        <v>27</v>
      </c>
      <c r="J68" s="38">
        <v>22</v>
      </c>
      <c r="K68" s="38">
        <v>25</v>
      </c>
      <c r="L68" s="38">
        <v>28</v>
      </c>
      <c r="M68" s="38">
        <v>35</v>
      </c>
      <c r="N68" s="38">
        <v>61</v>
      </c>
      <c r="O68" s="38">
        <v>30</v>
      </c>
      <c r="P68" s="38">
        <v>50</v>
      </c>
      <c r="Q68" s="38">
        <v>33</v>
      </c>
      <c r="R68" s="38">
        <v>43</v>
      </c>
      <c r="S68" s="38">
        <v>17</v>
      </c>
      <c r="T68" s="38">
        <v>27</v>
      </c>
      <c r="U68" s="38">
        <v>21</v>
      </c>
      <c r="V68" s="38">
        <v>22</v>
      </c>
      <c r="W68" s="38">
        <v>32</v>
      </c>
      <c r="X68" s="38">
        <v>43</v>
      </c>
      <c r="Y68" s="38">
        <v>28</v>
      </c>
      <c r="Z68" s="38">
        <v>34</v>
      </c>
      <c r="AA68" s="38">
        <v>12</v>
      </c>
      <c r="AB68" s="36">
        <f t="shared" si="4"/>
        <v>692</v>
      </c>
      <c r="AC68" s="46">
        <v>24</v>
      </c>
      <c r="AD68" s="68">
        <f t="shared" si="5"/>
        <v>28.833333333333332</v>
      </c>
      <c r="AE68" s="10"/>
    </row>
    <row r="69" spans="1:31" x14ac:dyDescent="0.2">
      <c r="A69" s="9">
        <v>95</v>
      </c>
      <c r="B69" s="9" t="s">
        <v>34</v>
      </c>
      <c r="C69" s="5">
        <v>528</v>
      </c>
      <c r="D69" s="7"/>
      <c r="E69" s="38">
        <v>27</v>
      </c>
      <c r="F69" s="38">
        <v>34</v>
      </c>
      <c r="G69" s="38">
        <v>32</v>
      </c>
      <c r="H69" s="38">
        <v>52</v>
      </c>
      <c r="I69" s="38">
        <v>48</v>
      </c>
      <c r="J69" s="38">
        <v>93</v>
      </c>
      <c r="K69" s="38">
        <v>82</v>
      </c>
      <c r="L69" s="38">
        <v>25</v>
      </c>
      <c r="M69" s="38">
        <v>45</v>
      </c>
      <c r="N69" s="38">
        <v>17</v>
      </c>
      <c r="O69" s="38">
        <v>9</v>
      </c>
      <c r="P69" s="38">
        <v>8</v>
      </c>
      <c r="Q69" s="38">
        <v>13</v>
      </c>
      <c r="R69" s="7"/>
      <c r="S69" s="38">
        <v>5</v>
      </c>
      <c r="T69" s="7"/>
      <c r="U69" s="38">
        <v>7</v>
      </c>
      <c r="V69" s="38">
        <v>8</v>
      </c>
      <c r="W69" s="7"/>
      <c r="X69" s="7"/>
      <c r="Y69" s="38">
        <v>7</v>
      </c>
      <c r="Z69" s="7"/>
      <c r="AA69" s="38">
        <v>4</v>
      </c>
      <c r="AB69" s="36">
        <f t="shared" si="4"/>
        <v>516</v>
      </c>
      <c r="AC69" s="46">
        <v>23</v>
      </c>
      <c r="AD69" s="68">
        <f t="shared" si="5"/>
        <v>28.666666666666668</v>
      </c>
      <c r="AE69" s="10"/>
    </row>
    <row r="70" spans="1:31" x14ac:dyDescent="0.2">
      <c r="A70" s="9">
        <v>55</v>
      </c>
      <c r="B70" s="9" t="s">
        <v>31</v>
      </c>
      <c r="C70" s="5">
        <v>715</v>
      </c>
      <c r="D70" s="38">
        <v>24</v>
      </c>
      <c r="E70" s="38">
        <v>24</v>
      </c>
      <c r="F70" s="38">
        <v>33</v>
      </c>
      <c r="G70" s="38">
        <v>20</v>
      </c>
      <c r="H70" s="38">
        <v>27</v>
      </c>
      <c r="I70" s="38">
        <v>25</v>
      </c>
      <c r="J70" s="38">
        <v>39</v>
      </c>
      <c r="K70" s="38">
        <v>26</v>
      </c>
      <c r="L70" s="38">
        <v>16</v>
      </c>
      <c r="M70" s="38">
        <v>47</v>
      </c>
      <c r="N70" s="38">
        <v>43</v>
      </c>
      <c r="O70" s="38">
        <v>27</v>
      </c>
      <c r="P70" s="38">
        <v>28</v>
      </c>
      <c r="Q70" s="38">
        <v>34</v>
      </c>
      <c r="R70" s="38">
        <v>40</v>
      </c>
      <c r="S70" s="38">
        <v>26</v>
      </c>
      <c r="T70" s="38">
        <v>35</v>
      </c>
      <c r="U70" s="38">
        <v>29</v>
      </c>
      <c r="V70" s="38">
        <v>39</v>
      </c>
      <c r="W70" s="38">
        <v>26</v>
      </c>
      <c r="X70" s="38">
        <v>39</v>
      </c>
      <c r="Y70" s="38">
        <v>24</v>
      </c>
      <c r="Z70" s="38">
        <v>7</v>
      </c>
      <c r="AA70" s="38">
        <v>6</v>
      </c>
      <c r="AB70" s="36">
        <f t="shared" si="4"/>
        <v>684</v>
      </c>
      <c r="AC70" s="46">
        <v>24</v>
      </c>
      <c r="AD70" s="68">
        <f t="shared" si="5"/>
        <v>28.5</v>
      </c>
      <c r="AE70" s="10"/>
    </row>
    <row r="71" spans="1:31" x14ac:dyDescent="0.2">
      <c r="A71" s="9">
        <v>46</v>
      </c>
      <c r="B71" s="9" t="s">
        <v>15</v>
      </c>
      <c r="C71" s="5">
        <v>747</v>
      </c>
      <c r="D71" s="38">
        <v>31</v>
      </c>
      <c r="E71" s="38">
        <v>34</v>
      </c>
      <c r="F71" s="38">
        <v>45</v>
      </c>
      <c r="G71" s="38">
        <v>64</v>
      </c>
      <c r="H71" s="38">
        <v>18</v>
      </c>
      <c r="I71" s="38">
        <v>66</v>
      </c>
      <c r="J71" s="38">
        <v>47</v>
      </c>
      <c r="K71" s="38">
        <v>25</v>
      </c>
      <c r="L71" s="38">
        <v>41</v>
      </c>
      <c r="M71" s="38">
        <v>32</v>
      </c>
      <c r="N71" s="38">
        <v>39</v>
      </c>
      <c r="O71" s="38">
        <v>43</v>
      </c>
      <c r="P71" s="38">
        <v>14</v>
      </c>
      <c r="Q71" s="38">
        <v>16</v>
      </c>
      <c r="R71" s="38">
        <v>15</v>
      </c>
      <c r="S71" s="38">
        <v>7</v>
      </c>
      <c r="T71" s="38">
        <v>17</v>
      </c>
      <c r="U71" s="38">
        <v>7</v>
      </c>
      <c r="V71" s="38">
        <v>28</v>
      </c>
      <c r="W71" s="7"/>
      <c r="X71" s="38">
        <v>22</v>
      </c>
      <c r="Y71" s="38">
        <v>20</v>
      </c>
      <c r="Z71" s="38">
        <v>14</v>
      </c>
      <c r="AA71" s="38">
        <v>8</v>
      </c>
      <c r="AB71" s="36">
        <f t="shared" si="4"/>
        <v>653</v>
      </c>
      <c r="AC71" s="46">
        <v>24</v>
      </c>
      <c r="AD71" s="68">
        <f t="shared" si="5"/>
        <v>28.391304347826086</v>
      </c>
      <c r="AE71" s="10"/>
    </row>
    <row r="72" spans="1:31" x14ac:dyDescent="0.2">
      <c r="A72" s="9">
        <v>60</v>
      </c>
      <c r="B72" s="9" t="s">
        <v>3</v>
      </c>
      <c r="C72" s="5">
        <v>680</v>
      </c>
      <c r="D72" s="38">
        <v>7</v>
      </c>
      <c r="E72" s="38">
        <v>16</v>
      </c>
      <c r="F72" s="38">
        <v>21</v>
      </c>
      <c r="G72" s="38">
        <v>19</v>
      </c>
      <c r="H72" s="38">
        <v>9</v>
      </c>
      <c r="I72" s="38">
        <v>24</v>
      </c>
      <c r="J72" s="38">
        <v>27</v>
      </c>
      <c r="K72" s="38">
        <v>82</v>
      </c>
      <c r="L72" s="38">
        <v>48</v>
      </c>
      <c r="M72" s="38">
        <v>48</v>
      </c>
      <c r="N72" s="38">
        <v>53</v>
      </c>
      <c r="O72" s="38">
        <v>25</v>
      </c>
      <c r="P72" s="38">
        <v>19</v>
      </c>
      <c r="Q72" s="38">
        <v>31</v>
      </c>
      <c r="R72" s="38">
        <v>34</v>
      </c>
      <c r="S72" s="38">
        <v>37</v>
      </c>
      <c r="T72" s="38">
        <v>31</v>
      </c>
      <c r="U72" s="38">
        <v>32</v>
      </c>
      <c r="V72" s="38">
        <v>20</v>
      </c>
      <c r="W72" s="38">
        <v>13</v>
      </c>
      <c r="X72" s="38">
        <v>21</v>
      </c>
      <c r="Y72" s="38">
        <v>25</v>
      </c>
      <c r="Z72" s="38">
        <v>23</v>
      </c>
      <c r="AA72" s="38">
        <v>12</v>
      </c>
      <c r="AB72" s="36">
        <f t="shared" si="4"/>
        <v>677</v>
      </c>
      <c r="AC72" s="46">
        <v>24</v>
      </c>
      <c r="AD72" s="68">
        <f t="shared" si="5"/>
        <v>28.208333333333332</v>
      </c>
      <c r="AE72" s="10"/>
    </row>
    <row r="73" spans="1:31" x14ac:dyDescent="0.2">
      <c r="A73" s="9">
        <v>84</v>
      </c>
      <c r="B73" s="9" t="s">
        <v>38</v>
      </c>
      <c r="C73" s="5">
        <v>572</v>
      </c>
      <c r="D73" s="38">
        <v>5</v>
      </c>
      <c r="E73" s="7"/>
      <c r="F73" s="38">
        <v>1</v>
      </c>
      <c r="G73" s="38">
        <v>1</v>
      </c>
      <c r="H73" s="38">
        <v>31</v>
      </c>
      <c r="I73" s="38">
        <v>43</v>
      </c>
      <c r="J73" s="38">
        <v>70</v>
      </c>
      <c r="K73" s="38">
        <v>87</v>
      </c>
      <c r="L73" s="38">
        <v>59</v>
      </c>
      <c r="M73" s="38">
        <v>69</v>
      </c>
      <c r="N73" s="38">
        <v>40</v>
      </c>
      <c r="O73" s="38">
        <v>37</v>
      </c>
      <c r="P73" s="38">
        <v>23</v>
      </c>
      <c r="Q73" s="38">
        <v>22</v>
      </c>
      <c r="R73" s="38">
        <v>16</v>
      </c>
      <c r="S73" s="38">
        <v>11</v>
      </c>
      <c r="T73" s="38">
        <v>9</v>
      </c>
      <c r="U73" s="38">
        <v>14</v>
      </c>
      <c r="V73" s="7"/>
      <c r="W73" s="38">
        <v>9</v>
      </c>
      <c r="X73" s="38">
        <v>10</v>
      </c>
      <c r="Y73" s="38">
        <v>7</v>
      </c>
      <c r="Z73" s="7"/>
      <c r="AA73" s="7"/>
      <c r="AB73" s="36">
        <f t="shared" si="4"/>
        <v>564</v>
      </c>
      <c r="AC73" s="46">
        <v>22</v>
      </c>
      <c r="AD73" s="68">
        <f t="shared" si="5"/>
        <v>28.2</v>
      </c>
      <c r="AE73" s="10"/>
    </row>
    <row r="74" spans="1:31" x14ac:dyDescent="0.2">
      <c r="A74" s="9">
        <v>53</v>
      </c>
      <c r="B74" s="9" t="s">
        <v>97</v>
      </c>
      <c r="C74" s="5">
        <v>717</v>
      </c>
      <c r="D74" s="38">
        <v>13</v>
      </c>
      <c r="E74" s="38">
        <v>32</v>
      </c>
      <c r="F74" s="38">
        <v>22</v>
      </c>
      <c r="G74" s="38">
        <v>16</v>
      </c>
      <c r="H74" s="38">
        <v>17</v>
      </c>
      <c r="I74" s="38">
        <v>21</v>
      </c>
      <c r="J74" s="38">
        <v>46</v>
      </c>
      <c r="K74" s="38">
        <v>50</v>
      </c>
      <c r="L74" s="38">
        <v>43</v>
      </c>
      <c r="M74" s="38">
        <v>37</v>
      </c>
      <c r="N74" s="38">
        <v>54</v>
      </c>
      <c r="O74" s="38">
        <v>33</v>
      </c>
      <c r="P74" s="38">
        <v>32</v>
      </c>
      <c r="Q74" s="38">
        <v>30</v>
      </c>
      <c r="R74" s="38">
        <v>23</v>
      </c>
      <c r="S74" s="38">
        <v>56</v>
      </c>
      <c r="T74" s="38">
        <v>16</v>
      </c>
      <c r="U74" s="38">
        <v>9</v>
      </c>
      <c r="V74" s="38">
        <v>28</v>
      </c>
      <c r="W74" s="38">
        <v>25</v>
      </c>
      <c r="X74" s="38">
        <v>19</v>
      </c>
      <c r="Y74" s="38">
        <v>32</v>
      </c>
      <c r="Z74" s="38">
        <v>13</v>
      </c>
      <c r="AA74" s="38">
        <v>9</v>
      </c>
      <c r="AB74" s="36">
        <f t="shared" si="4"/>
        <v>676</v>
      </c>
      <c r="AC74" s="46">
        <v>24</v>
      </c>
      <c r="AD74" s="68">
        <f t="shared" si="5"/>
        <v>28.166666666666668</v>
      </c>
      <c r="AE74" s="10"/>
    </row>
    <row r="75" spans="1:31" x14ac:dyDescent="0.2">
      <c r="A75" s="9">
        <v>72</v>
      </c>
      <c r="B75" s="9" t="s">
        <v>94</v>
      </c>
      <c r="C75" s="5">
        <v>625</v>
      </c>
      <c r="D75" s="38">
        <v>6</v>
      </c>
      <c r="E75" s="38">
        <v>8</v>
      </c>
      <c r="F75" s="38">
        <v>4</v>
      </c>
      <c r="G75" s="7"/>
      <c r="H75" s="7"/>
      <c r="I75" s="38">
        <v>3</v>
      </c>
      <c r="J75" s="38">
        <v>9</v>
      </c>
      <c r="K75" s="38">
        <v>44</v>
      </c>
      <c r="L75" s="38">
        <v>33</v>
      </c>
      <c r="M75" s="38">
        <v>50</v>
      </c>
      <c r="N75" s="38">
        <v>73</v>
      </c>
      <c r="O75" s="38">
        <v>40</v>
      </c>
      <c r="P75" s="38">
        <v>59</v>
      </c>
      <c r="Q75" s="38">
        <v>25</v>
      </c>
      <c r="R75" s="38">
        <v>41</v>
      </c>
      <c r="S75" s="38">
        <v>49</v>
      </c>
      <c r="T75" s="38">
        <v>42</v>
      </c>
      <c r="U75" s="38">
        <v>24</v>
      </c>
      <c r="V75" s="38">
        <v>23</v>
      </c>
      <c r="W75" s="38">
        <v>11</v>
      </c>
      <c r="X75" s="38">
        <v>22</v>
      </c>
      <c r="Y75" s="38">
        <v>4</v>
      </c>
      <c r="Z75" s="7"/>
      <c r="AA75" s="38">
        <v>7</v>
      </c>
      <c r="AB75" s="36">
        <f t="shared" si="4"/>
        <v>577</v>
      </c>
      <c r="AC75" s="46">
        <v>24</v>
      </c>
      <c r="AD75" s="68">
        <f t="shared" si="5"/>
        <v>27.476190476190474</v>
      </c>
      <c r="AE75" s="10"/>
    </row>
    <row r="76" spans="1:31" x14ac:dyDescent="0.2">
      <c r="A76" s="9">
        <v>59</v>
      </c>
      <c r="B76" s="9" t="s">
        <v>104</v>
      </c>
      <c r="C76" s="5">
        <v>696</v>
      </c>
      <c r="D76" s="38">
        <v>38</v>
      </c>
      <c r="E76" s="38">
        <v>42</v>
      </c>
      <c r="F76" s="38">
        <v>23</v>
      </c>
      <c r="G76" s="38">
        <v>11</v>
      </c>
      <c r="H76" s="38">
        <v>49</v>
      </c>
      <c r="I76" s="38">
        <v>26</v>
      </c>
      <c r="J76" s="38">
        <v>33</v>
      </c>
      <c r="K76" s="38">
        <v>36</v>
      </c>
      <c r="L76" s="38">
        <v>21</v>
      </c>
      <c r="M76" s="38">
        <v>14</v>
      </c>
      <c r="N76" s="38">
        <v>23</v>
      </c>
      <c r="O76" s="38">
        <v>33</v>
      </c>
      <c r="P76" s="38">
        <v>43</v>
      </c>
      <c r="Q76" s="38">
        <v>13</v>
      </c>
      <c r="R76" s="38">
        <v>39</v>
      </c>
      <c r="S76" s="38">
        <v>23</v>
      </c>
      <c r="T76" s="38">
        <v>33</v>
      </c>
      <c r="U76" s="38">
        <v>18</v>
      </c>
      <c r="V76" s="38">
        <v>16</v>
      </c>
      <c r="W76" s="38">
        <v>27</v>
      </c>
      <c r="X76" s="38">
        <v>15</v>
      </c>
      <c r="Y76" s="38">
        <v>35</v>
      </c>
      <c r="Z76" s="38">
        <v>18</v>
      </c>
      <c r="AA76" s="7"/>
      <c r="AB76" s="36">
        <f t="shared" si="4"/>
        <v>629</v>
      </c>
      <c r="AC76" s="46">
        <v>24</v>
      </c>
      <c r="AD76" s="68">
        <f t="shared" si="5"/>
        <v>27.347826086956523</v>
      </c>
      <c r="AE76" s="10"/>
    </row>
    <row r="77" spans="1:31" x14ac:dyDescent="0.2">
      <c r="A77" s="9">
        <v>85</v>
      </c>
      <c r="B77" s="9" t="s">
        <v>45</v>
      </c>
      <c r="C77" s="5">
        <v>567</v>
      </c>
      <c r="D77" s="7"/>
      <c r="E77" s="7"/>
      <c r="F77" s="7"/>
      <c r="G77" s="38">
        <v>12</v>
      </c>
      <c r="H77" s="38">
        <v>24</v>
      </c>
      <c r="I77" s="38">
        <v>35</v>
      </c>
      <c r="J77" s="38">
        <v>18</v>
      </c>
      <c r="K77" s="38">
        <v>49</v>
      </c>
      <c r="L77" s="38">
        <v>29</v>
      </c>
      <c r="M77" s="38">
        <v>51</v>
      </c>
      <c r="N77" s="38">
        <v>59</v>
      </c>
      <c r="O77" s="38">
        <v>37</v>
      </c>
      <c r="P77" s="38">
        <v>27</v>
      </c>
      <c r="Q77" s="38">
        <v>26</v>
      </c>
      <c r="R77" s="38">
        <v>33</v>
      </c>
      <c r="S77" s="38">
        <v>10</v>
      </c>
      <c r="T77" s="38">
        <v>42</v>
      </c>
      <c r="U77" s="38">
        <v>19</v>
      </c>
      <c r="V77" s="38">
        <v>14</v>
      </c>
      <c r="W77" s="38">
        <v>25</v>
      </c>
      <c r="X77" s="38">
        <v>14</v>
      </c>
      <c r="Y77" s="38">
        <v>19</v>
      </c>
      <c r="Z77" s="38">
        <v>16</v>
      </c>
      <c r="AA77" s="38">
        <v>8</v>
      </c>
      <c r="AB77" s="36">
        <f t="shared" si="4"/>
        <v>567</v>
      </c>
      <c r="AC77" s="46">
        <v>21</v>
      </c>
      <c r="AD77" s="68">
        <f t="shared" si="5"/>
        <v>27</v>
      </c>
      <c r="AE77" s="10"/>
    </row>
    <row r="78" spans="1:31" x14ac:dyDescent="0.2">
      <c r="A78" s="9">
        <v>61</v>
      </c>
      <c r="B78" s="9" t="s">
        <v>18</v>
      </c>
      <c r="C78" s="5">
        <v>666</v>
      </c>
      <c r="D78" s="38">
        <v>55</v>
      </c>
      <c r="E78" s="38">
        <v>71</v>
      </c>
      <c r="F78" s="38">
        <v>54</v>
      </c>
      <c r="G78" s="38">
        <v>61</v>
      </c>
      <c r="H78" s="38">
        <v>19</v>
      </c>
      <c r="I78" s="38">
        <v>39</v>
      </c>
      <c r="J78" s="38">
        <v>24</v>
      </c>
      <c r="K78" s="38">
        <v>27</v>
      </c>
      <c r="L78" s="38">
        <v>21</v>
      </c>
      <c r="M78" s="38">
        <v>45</v>
      </c>
      <c r="N78" s="38">
        <v>24</v>
      </c>
      <c r="O78" s="38">
        <v>25</v>
      </c>
      <c r="P78" s="38">
        <v>13</v>
      </c>
      <c r="Q78" s="38">
        <v>43</v>
      </c>
      <c r="R78" s="38">
        <v>16</v>
      </c>
      <c r="S78" s="38">
        <v>22</v>
      </c>
      <c r="T78" s="38">
        <v>11</v>
      </c>
      <c r="U78" s="38">
        <v>17</v>
      </c>
      <c r="V78" s="38">
        <v>10</v>
      </c>
      <c r="W78" s="38">
        <v>8</v>
      </c>
      <c r="X78" s="38">
        <v>23</v>
      </c>
      <c r="Y78" s="38">
        <v>11</v>
      </c>
      <c r="Z78" s="38">
        <v>6</v>
      </c>
      <c r="AA78" s="38">
        <v>2</v>
      </c>
      <c r="AB78" s="36">
        <f t="shared" si="4"/>
        <v>647</v>
      </c>
      <c r="AC78" s="46">
        <v>24</v>
      </c>
      <c r="AD78" s="68">
        <f t="shared" si="5"/>
        <v>26.958333333333332</v>
      </c>
      <c r="AE78" s="10"/>
    </row>
    <row r="79" spans="1:31" x14ac:dyDescent="0.2">
      <c r="A79" s="9">
        <v>65</v>
      </c>
      <c r="B79" s="9" t="s">
        <v>27</v>
      </c>
      <c r="C79" s="5">
        <v>645</v>
      </c>
      <c r="D79" s="38">
        <v>2</v>
      </c>
      <c r="E79" s="38">
        <v>17</v>
      </c>
      <c r="F79" s="38">
        <v>18</v>
      </c>
      <c r="G79" s="38">
        <v>24</v>
      </c>
      <c r="H79" s="38">
        <v>19</v>
      </c>
      <c r="I79" s="38">
        <v>18</v>
      </c>
      <c r="J79" s="38">
        <v>10</v>
      </c>
      <c r="K79" s="38">
        <v>20</v>
      </c>
      <c r="L79" s="38">
        <v>24</v>
      </c>
      <c r="M79" s="38">
        <v>22</v>
      </c>
      <c r="N79" s="38">
        <v>16</v>
      </c>
      <c r="O79" s="38">
        <v>31</v>
      </c>
      <c r="P79" s="38">
        <v>14</v>
      </c>
      <c r="Q79" s="38">
        <v>17</v>
      </c>
      <c r="R79" s="38">
        <v>27</v>
      </c>
      <c r="S79" s="38">
        <v>28</v>
      </c>
      <c r="T79" s="38">
        <v>29</v>
      </c>
      <c r="U79" s="38">
        <v>24</v>
      </c>
      <c r="V79" s="38">
        <v>64</v>
      </c>
      <c r="W79" s="38">
        <v>55</v>
      </c>
      <c r="X79" s="38">
        <v>64</v>
      </c>
      <c r="Y79" s="38">
        <v>42</v>
      </c>
      <c r="Z79" s="38">
        <v>38</v>
      </c>
      <c r="AA79" s="38">
        <v>18</v>
      </c>
      <c r="AB79" s="36">
        <f t="shared" si="4"/>
        <v>641</v>
      </c>
      <c r="AC79" s="46">
        <v>24</v>
      </c>
      <c r="AD79" s="68">
        <f t="shared" si="5"/>
        <v>26.708333333333332</v>
      </c>
      <c r="AE79" s="10"/>
    </row>
    <row r="80" spans="1:31" s="9" customFormat="1" x14ac:dyDescent="0.2">
      <c r="A80" s="9">
        <v>99</v>
      </c>
      <c r="B80" s="9" t="s">
        <v>257</v>
      </c>
      <c r="C80" s="5">
        <v>479</v>
      </c>
      <c r="D80" s="7"/>
      <c r="E80" s="7"/>
      <c r="F80" s="7"/>
      <c r="G80" s="7"/>
      <c r="H80" s="7"/>
      <c r="I80" s="7"/>
      <c r="J80" s="29">
        <v>5</v>
      </c>
      <c r="K80" s="29">
        <v>7</v>
      </c>
      <c r="L80" s="29">
        <v>7</v>
      </c>
      <c r="M80" s="29">
        <v>19</v>
      </c>
      <c r="N80" s="29">
        <v>6</v>
      </c>
      <c r="O80" s="29">
        <v>17</v>
      </c>
      <c r="P80" s="29">
        <v>21</v>
      </c>
      <c r="Q80" s="38">
        <v>21</v>
      </c>
      <c r="R80" s="38">
        <v>47</v>
      </c>
      <c r="S80" s="38">
        <v>29</v>
      </c>
      <c r="T80" s="38">
        <v>26</v>
      </c>
      <c r="U80" s="38">
        <v>44</v>
      </c>
      <c r="V80" s="38">
        <v>23</v>
      </c>
      <c r="W80" s="38">
        <v>37</v>
      </c>
      <c r="X80" s="38">
        <v>35</v>
      </c>
      <c r="Y80" s="38">
        <v>59</v>
      </c>
      <c r="Z80" s="38">
        <v>36</v>
      </c>
      <c r="AA80" s="38">
        <v>40</v>
      </c>
      <c r="AB80" s="36">
        <f t="shared" si="4"/>
        <v>479</v>
      </c>
      <c r="AC80" s="46">
        <v>18</v>
      </c>
      <c r="AD80" s="68">
        <f t="shared" si="5"/>
        <v>26.611111111111111</v>
      </c>
    </row>
    <row r="81" spans="1:31" x14ac:dyDescent="0.2">
      <c r="A81" s="9">
        <v>66</v>
      </c>
      <c r="B81" s="9" t="s">
        <v>42</v>
      </c>
      <c r="C81" s="5">
        <v>645</v>
      </c>
      <c r="D81" s="38">
        <v>3</v>
      </c>
      <c r="E81" s="38">
        <v>3</v>
      </c>
      <c r="F81" s="38">
        <v>3</v>
      </c>
      <c r="G81" s="38">
        <v>4</v>
      </c>
      <c r="H81" s="38">
        <v>20</v>
      </c>
      <c r="I81" s="38">
        <v>17</v>
      </c>
      <c r="J81" s="38">
        <v>35</v>
      </c>
      <c r="K81" s="38">
        <v>31</v>
      </c>
      <c r="L81" s="38">
        <v>23</v>
      </c>
      <c r="M81" s="38">
        <v>11</v>
      </c>
      <c r="N81" s="38">
        <v>28</v>
      </c>
      <c r="O81" s="38">
        <v>23</v>
      </c>
      <c r="P81" s="38">
        <v>37</v>
      </c>
      <c r="Q81" s="38">
        <v>9</v>
      </c>
      <c r="R81" s="38">
        <v>21</v>
      </c>
      <c r="S81" s="38">
        <v>30</v>
      </c>
      <c r="T81" s="38">
        <v>47</v>
      </c>
      <c r="U81" s="38">
        <v>40</v>
      </c>
      <c r="V81" s="38">
        <v>42</v>
      </c>
      <c r="W81" s="38">
        <v>39</v>
      </c>
      <c r="X81" s="38">
        <v>49</v>
      </c>
      <c r="Y81" s="38">
        <v>57</v>
      </c>
      <c r="Z81" s="38">
        <v>30</v>
      </c>
      <c r="AA81" s="38">
        <v>34</v>
      </c>
      <c r="AB81" s="36">
        <f t="shared" si="4"/>
        <v>636</v>
      </c>
      <c r="AC81" s="46">
        <v>24</v>
      </c>
      <c r="AD81" s="68">
        <f t="shared" si="5"/>
        <v>26.5</v>
      </c>
      <c r="AE81" s="10"/>
    </row>
    <row r="82" spans="1:31" x14ac:dyDescent="0.2">
      <c r="A82" s="9">
        <v>63</v>
      </c>
      <c r="B82" s="9" t="s">
        <v>66</v>
      </c>
      <c r="C82" s="5">
        <v>655</v>
      </c>
      <c r="D82" s="38">
        <v>37</v>
      </c>
      <c r="E82" s="38">
        <v>32</v>
      </c>
      <c r="F82" s="38">
        <v>45</v>
      </c>
      <c r="G82" s="38">
        <v>34</v>
      </c>
      <c r="H82" s="38">
        <v>27</v>
      </c>
      <c r="I82" s="38">
        <v>43</v>
      </c>
      <c r="J82" s="38">
        <v>41</v>
      </c>
      <c r="K82" s="38">
        <v>34</v>
      </c>
      <c r="L82" s="38">
        <v>55</v>
      </c>
      <c r="M82" s="38">
        <v>15</v>
      </c>
      <c r="N82" s="38">
        <v>42</v>
      </c>
      <c r="O82" s="38">
        <v>28</v>
      </c>
      <c r="P82" s="38">
        <v>24</v>
      </c>
      <c r="Q82" s="38">
        <v>14</v>
      </c>
      <c r="R82" s="38">
        <v>15</v>
      </c>
      <c r="S82" s="38">
        <v>17</v>
      </c>
      <c r="T82" s="38">
        <v>13</v>
      </c>
      <c r="U82" s="38">
        <v>21</v>
      </c>
      <c r="V82" s="38">
        <v>18</v>
      </c>
      <c r="W82" s="38">
        <v>22</v>
      </c>
      <c r="X82" s="38">
        <v>14</v>
      </c>
      <c r="Y82" s="38">
        <v>9</v>
      </c>
      <c r="Z82" s="38">
        <v>6</v>
      </c>
      <c r="AA82" s="7"/>
      <c r="AB82" s="36">
        <f t="shared" si="4"/>
        <v>606</v>
      </c>
      <c r="AC82" s="46">
        <v>24</v>
      </c>
      <c r="AD82" s="68">
        <f t="shared" si="5"/>
        <v>26.347826086956523</v>
      </c>
      <c r="AE82" s="10"/>
    </row>
    <row r="83" spans="1:31" x14ac:dyDescent="0.2">
      <c r="A83" s="9">
        <v>71</v>
      </c>
      <c r="B83" s="9" t="s">
        <v>133</v>
      </c>
      <c r="C83" s="5">
        <v>626</v>
      </c>
      <c r="D83" s="38">
        <v>4</v>
      </c>
      <c r="E83" s="38">
        <v>1</v>
      </c>
      <c r="F83" s="38">
        <v>4</v>
      </c>
      <c r="G83" s="38">
        <v>4</v>
      </c>
      <c r="H83" s="38">
        <v>6</v>
      </c>
      <c r="I83" s="38">
        <v>16</v>
      </c>
      <c r="J83" s="38">
        <v>7</v>
      </c>
      <c r="K83" s="38">
        <v>29</v>
      </c>
      <c r="L83" s="38">
        <v>46</v>
      </c>
      <c r="M83" s="38">
        <v>31</v>
      </c>
      <c r="N83" s="38">
        <v>45</v>
      </c>
      <c r="O83" s="38">
        <v>37</v>
      </c>
      <c r="P83" s="38">
        <v>47</v>
      </c>
      <c r="Q83" s="38">
        <v>12</v>
      </c>
      <c r="R83" s="38">
        <v>13</v>
      </c>
      <c r="S83" s="38">
        <v>25</v>
      </c>
      <c r="T83" s="38">
        <v>38</v>
      </c>
      <c r="U83" s="38">
        <v>39</v>
      </c>
      <c r="V83" s="38">
        <v>58</v>
      </c>
      <c r="W83" s="38">
        <v>67</v>
      </c>
      <c r="X83" s="38">
        <v>25</v>
      </c>
      <c r="Y83" s="38">
        <v>32</v>
      </c>
      <c r="Z83" s="38">
        <v>20</v>
      </c>
      <c r="AA83" s="7"/>
      <c r="AB83" s="36">
        <f t="shared" si="4"/>
        <v>606</v>
      </c>
      <c r="AC83" s="46">
        <v>24</v>
      </c>
      <c r="AD83" s="68">
        <f t="shared" si="5"/>
        <v>26.347826086956523</v>
      </c>
      <c r="AE83" s="10"/>
    </row>
    <row r="84" spans="1:31" x14ac:dyDescent="0.2">
      <c r="A84" s="9">
        <v>74</v>
      </c>
      <c r="B84" s="9" t="s">
        <v>40</v>
      </c>
      <c r="C84" s="5">
        <v>622</v>
      </c>
      <c r="D84" s="38">
        <v>8</v>
      </c>
      <c r="E84" s="38">
        <v>8</v>
      </c>
      <c r="F84" s="38">
        <v>9</v>
      </c>
      <c r="G84" s="38">
        <v>14</v>
      </c>
      <c r="H84" s="38">
        <v>25</v>
      </c>
      <c r="I84" s="38">
        <v>18</v>
      </c>
      <c r="J84" s="38">
        <v>6</v>
      </c>
      <c r="K84" s="38">
        <v>31</v>
      </c>
      <c r="L84" s="38">
        <v>50</v>
      </c>
      <c r="M84" s="38">
        <v>35</v>
      </c>
      <c r="N84" s="38">
        <v>22</v>
      </c>
      <c r="O84" s="38">
        <v>19</v>
      </c>
      <c r="P84" s="38">
        <v>24</v>
      </c>
      <c r="Q84" s="38">
        <v>29</v>
      </c>
      <c r="R84" s="38">
        <v>16</v>
      </c>
      <c r="S84" s="38">
        <v>22</v>
      </c>
      <c r="T84" s="38">
        <v>14</v>
      </c>
      <c r="U84" s="38">
        <v>46</v>
      </c>
      <c r="V84" s="38">
        <v>21</v>
      </c>
      <c r="W84" s="38">
        <v>36</v>
      </c>
      <c r="X84" s="38">
        <v>39</v>
      </c>
      <c r="Y84" s="38">
        <v>47</v>
      </c>
      <c r="Z84" s="38">
        <v>45</v>
      </c>
      <c r="AA84" s="38">
        <v>31</v>
      </c>
      <c r="AB84" s="36">
        <f t="shared" si="4"/>
        <v>615</v>
      </c>
      <c r="AC84" s="46">
        <v>24</v>
      </c>
      <c r="AD84" s="68">
        <f t="shared" si="5"/>
        <v>25.625</v>
      </c>
      <c r="AE84" s="10"/>
    </row>
    <row r="85" spans="1:31" x14ac:dyDescent="0.2">
      <c r="A85" s="9">
        <v>68</v>
      </c>
      <c r="B85" s="9" t="s">
        <v>43</v>
      </c>
      <c r="C85" s="5">
        <v>636</v>
      </c>
      <c r="D85" s="38">
        <v>15</v>
      </c>
      <c r="E85" s="38">
        <v>12</v>
      </c>
      <c r="F85" s="38">
        <v>32</v>
      </c>
      <c r="G85" s="38">
        <v>39</v>
      </c>
      <c r="H85" s="38">
        <v>15</v>
      </c>
      <c r="I85" s="38">
        <v>23</v>
      </c>
      <c r="J85" s="38">
        <v>42</v>
      </c>
      <c r="K85" s="38">
        <v>35</v>
      </c>
      <c r="L85" s="38">
        <v>24</v>
      </c>
      <c r="M85" s="38">
        <v>19</v>
      </c>
      <c r="N85" s="38">
        <v>61</v>
      </c>
      <c r="O85" s="38">
        <v>31</v>
      </c>
      <c r="P85" s="38">
        <v>13</v>
      </c>
      <c r="Q85" s="38">
        <v>46</v>
      </c>
      <c r="R85" s="38">
        <v>30</v>
      </c>
      <c r="S85" s="38">
        <v>15</v>
      </c>
      <c r="T85" s="38">
        <v>24</v>
      </c>
      <c r="U85" s="38">
        <v>12</v>
      </c>
      <c r="V85" s="38">
        <v>19</v>
      </c>
      <c r="W85" s="38">
        <v>23</v>
      </c>
      <c r="X85" s="38">
        <v>12</v>
      </c>
      <c r="Y85" s="38">
        <v>26</v>
      </c>
      <c r="Z85" s="38">
        <v>21</v>
      </c>
      <c r="AA85" s="38">
        <v>18</v>
      </c>
      <c r="AB85" s="36">
        <f t="shared" si="4"/>
        <v>607</v>
      </c>
      <c r="AC85" s="46">
        <v>24</v>
      </c>
      <c r="AD85" s="68">
        <f t="shared" si="5"/>
        <v>25.291666666666668</v>
      </c>
      <c r="AE85" s="10"/>
    </row>
    <row r="86" spans="1:31" x14ac:dyDescent="0.2">
      <c r="A86" s="9">
        <v>83</v>
      </c>
      <c r="B86" s="9" t="s">
        <v>20</v>
      </c>
      <c r="C86" s="5">
        <v>573</v>
      </c>
      <c r="D86" s="38">
        <v>31</v>
      </c>
      <c r="E86" s="38">
        <v>15</v>
      </c>
      <c r="F86" s="38">
        <v>27</v>
      </c>
      <c r="G86" s="38">
        <v>15</v>
      </c>
      <c r="H86" s="38">
        <v>54</v>
      </c>
      <c r="I86" s="38">
        <v>22</v>
      </c>
      <c r="J86" s="38">
        <v>9</v>
      </c>
      <c r="K86" s="38">
        <v>35</v>
      </c>
      <c r="L86" s="38">
        <v>26</v>
      </c>
      <c r="M86" s="38">
        <v>21</v>
      </c>
      <c r="N86" s="38">
        <v>12</v>
      </c>
      <c r="O86" s="38">
        <v>31</v>
      </c>
      <c r="P86" s="38">
        <v>37</v>
      </c>
      <c r="Q86" s="38">
        <v>23</v>
      </c>
      <c r="R86" s="38">
        <v>18</v>
      </c>
      <c r="S86" s="38">
        <v>22</v>
      </c>
      <c r="T86" s="38">
        <v>31</v>
      </c>
      <c r="U86" s="38">
        <v>46</v>
      </c>
      <c r="V86" s="38">
        <v>15</v>
      </c>
      <c r="W86" s="38">
        <v>37</v>
      </c>
      <c r="X86" s="38">
        <v>21</v>
      </c>
      <c r="Y86" s="38">
        <v>5</v>
      </c>
      <c r="Z86" s="7"/>
      <c r="AA86" s="7"/>
      <c r="AB86" s="36">
        <f t="shared" si="4"/>
        <v>553</v>
      </c>
      <c r="AC86" s="46">
        <v>22</v>
      </c>
      <c r="AD86" s="68">
        <f t="shared" si="5"/>
        <v>25.136363636363637</v>
      </c>
      <c r="AE86" s="10"/>
    </row>
    <row r="87" spans="1:31" x14ac:dyDescent="0.2">
      <c r="A87" s="9">
        <v>81</v>
      </c>
      <c r="B87" s="9" t="s">
        <v>33</v>
      </c>
      <c r="C87" s="5">
        <v>577</v>
      </c>
      <c r="D87" s="7"/>
      <c r="E87" s="38">
        <v>16</v>
      </c>
      <c r="F87" s="38">
        <v>20</v>
      </c>
      <c r="G87" s="38">
        <v>11</v>
      </c>
      <c r="H87" s="38">
        <v>20</v>
      </c>
      <c r="I87" s="38">
        <v>25</v>
      </c>
      <c r="J87" s="38">
        <v>17</v>
      </c>
      <c r="K87" s="38">
        <v>28</v>
      </c>
      <c r="L87" s="38">
        <v>20</v>
      </c>
      <c r="M87" s="38">
        <v>29</v>
      </c>
      <c r="N87" s="38">
        <v>21</v>
      </c>
      <c r="O87" s="38">
        <v>15</v>
      </c>
      <c r="P87" s="38">
        <v>27</v>
      </c>
      <c r="Q87" s="38">
        <v>22</v>
      </c>
      <c r="R87" s="38">
        <v>37</v>
      </c>
      <c r="S87" s="38">
        <v>47</v>
      </c>
      <c r="T87" s="38">
        <v>27</v>
      </c>
      <c r="U87" s="38">
        <v>34</v>
      </c>
      <c r="V87" s="38">
        <v>50</v>
      </c>
      <c r="W87" s="38">
        <v>20</v>
      </c>
      <c r="X87" s="38">
        <v>46</v>
      </c>
      <c r="Y87" s="38">
        <v>23</v>
      </c>
      <c r="Z87" s="38">
        <v>9</v>
      </c>
      <c r="AA87" s="38">
        <v>7</v>
      </c>
      <c r="AB87" s="36">
        <f t="shared" si="4"/>
        <v>571</v>
      </c>
      <c r="AC87" s="46">
        <v>23</v>
      </c>
      <c r="AD87" s="68">
        <f t="shared" si="5"/>
        <v>24.826086956521738</v>
      </c>
      <c r="AE87" s="10"/>
    </row>
    <row r="88" spans="1:31" x14ac:dyDescent="0.2">
      <c r="A88" s="9">
        <v>82</v>
      </c>
      <c r="B88" s="9" t="s">
        <v>48</v>
      </c>
      <c r="C88" s="5">
        <v>577</v>
      </c>
      <c r="D88" s="38">
        <v>11</v>
      </c>
      <c r="E88" s="38">
        <v>11</v>
      </c>
      <c r="F88" s="38">
        <v>32</v>
      </c>
      <c r="G88" s="38">
        <v>9</v>
      </c>
      <c r="H88" s="38">
        <v>26</v>
      </c>
      <c r="I88" s="38">
        <v>20</v>
      </c>
      <c r="J88" s="38">
        <v>35</v>
      </c>
      <c r="K88" s="38">
        <v>48</v>
      </c>
      <c r="L88" s="38">
        <v>28</v>
      </c>
      <c r="M88" s="38">
        <v>36</v>
      </c>
      <c r="N88" s="38">
        <v>31</v>
      </c>
      <c r="O88" s="38">
        <v>37</v>
      </c>
      <c r="P88" s="38">
        <v>8</v>
      </c>
      <c r="Q88" s="38">
        <v>15</v>
      </c>
      <c r="R88" s="7"/>
      <c r="S88" s="38">
        <v>14</v>
      </c>
      <c r="T88" s="38">
        <v>43</v>
      </c>
      <c r="U88" s="38">
        <v>18</v>
      </c>
      <c r="V88" s="38">
        <v>34</v>
      </c>
      <c r="W88" s="38">
        <v>16</v>
      </c>
      <c r="X88" s="38">
        <v>13</v>
      </c>
      <c r="Y88" s="38">
        <v>24</v>
      </c>
      <c r="Z88" s="38">
        <v>31</v>
      </c>
      <c r="AA88" s="38">
        <v>31</v>
      </c>
      <c r="AB88" s="36">
        <f t="shared" si="4"/>
        <v>571</v>
      </c>
      <c r="AC88" s="46">
        <v>24</v>
      </c>
      <c r="AD88" s="68">
        <f t="shared" si="5"/>
        <v>24.826086956521738</v>
      </c>
      <c r="AE88" s="10"/>
    </row>
    <row r="89" spans="1:31" x14ac:dyDescent="0.2">
      <c r="A89" s="9">
        <v>64</v>
      </c>
      <c r="B89" s="9" t="s">
        <v>60</v>
      </c>
      <c r="C89" s="5">
        <v>654</v>
      </c>
      <c r="D89" s="38">
        <v>18</v>
      </c>
      <c r="E89" s="38">
        <v>56</v>
      </c>
      <c r="F89" s="38">
        <v>54</v>
      </c>
      <c r="G89" s="38">
        <v>25</v>
      </c>
      <c r="H89" s="38">
        <v>42</v>
      </c>
      <c r="I89" s="38">
        <v>49</v>
      </c>
      <c r="J89" s="38">
        <v>40</v>
      </c>
      <c r="K89" s="38">
        <v>37</v>
      </c>
      <c r="L89" s="38">
        <v>34</v>
      </c>
      <c r="M89" s="38">
        <v>37</v>
      </c>
      <c r="N89" s="38">
        <v>23</v>
      </c>
      <c r="O89" s="38">
        <v>17</v>
      </c>
      <c r="P89" s="38">
        <v>22</v>
      </c>
      <c r="Q89" s="38">
        <v>29</v>
      </c>
      <c r="R89" s="38">
        <v>13</v>
      </c>
      <c r="S89" s="38">
        <v>8</v>
      </c>
      <c r="T89" s="38">
        <v>10</v>
      </c>
      <c r="U89" s="38">
        <v>25</v>
      </c>
      <c r="V89" s="38">
        <v>6</v>
      </c>
      <c r="W89" s="38">
        <v>9</v>
      </c>
      <c r="X89" s="38">
        <v>8</v>
      </c>
      <c r="Y89" s="38">
        <v>14</v>
      </c>
      <c r="Z89" s="38">
        <v>7</v>
      </c>
      <c r="AA89" s="38">
        <v>10</v>
      </c>
      <c r="AB89" s="36">
        <f t="shared" si="4"/>
        <v>593</v>
      </c>
      <c r="AC89" s="46">
        <v>24</v>
      </c>
      <c r="AD89" s="68">
        <f t="shared" si="5"/>
        <v>24.708333333333332</v>
      </c>
      <c r="AE89" s="10"/>
    </row>
    <row r="90" spans="1:31" x14ac:dyDescent="0.2">
      <c r="A90" s="9">
        <v>80</v>
      </c>
      <c r="B90" s="9" t="s">
        <v>98</v>
      </c>
      <c r="C90" s="5">
        <v>581</v>
      </c>
      <c r="D90" s="38">
        <v>6</v>
      </c>
      <c r="E90" s="38">
        <v>29</v>
      </c>
      <c r="F90" s="38">
        <v>22</v>
      </c>
      <c r="G90" s="38">
        <v>10</v>
      </c>
      <c r="H90" s="38">
        <v>10</v>
      </c>
      <c r="I90" s="38">
        <v>15</v>
      </c>
      <c r="J90" s="38">
        <v>14</v>
      </c>
      <c r="K90" s="38">
        <v>17</v>
      </c>
      <c r="L90" s="38">
        <v>29</v>
      </c>
      <c r="M90" s="38">
        <v>23</v>
      </c>
      <c r="N90" s="38">
        <v>26</v>
      </c>
      <c r="O90" s="38">
        <v>8</v>
      </c>
      <c r="P90" s="38">
        <v>51</v>
      </c>
      <c r="Q90" s="38">
        <v>26</v>
      </c>
      <c r="R90" s="38">
        <v>45</v>
      </c>
      <c r="S90" s="38">
        <v>26</v>
      </c>
      <c r="T90" s="38">
        <v>43</v>
      </c>
      <c r="U90" s="38">
        <v>17</v>
      </c>
      <c r="V90" s="38">
        <v>9</v>
      </c>
      <c r="W90" s="38">
        <v>28</v>
      </c>
      <c r="X90" s="38">
        <v>27</v>
      </c>
      <c r="Y90" s="38">
        <v>53</v>
      </c>
      <c r="Z90" s="38">
        <v>21</v>
      </c>
      <c r="AA90" s="8"/>
      <c r="AB90" s="36">
        <f t="shared" si="4"/>
        <v>555</v>
      </c>
      <c r="AC90" s="46">
        <v>24</v>
      </c>
      <c r="AD90" s="68">
        <f t="shared" si="5"/>
        <v>24.130434782608695</v>
      </c>
      <c r="AE90" s="10"/>
    </row>
    <row r="91" spans="1:31" x14ac:dyDescent="0.2">
      <c r="A91" s="9">
        <v>78</v>
      </c>
      <c r="B91" s="9" t="s">
        <v>39</v>
      </c>
      <c r="C91" s="5">
        <v>594</v>
      </c>
      <c r="D91" s="38">
        <v>13</v>
      </c>
      <c r="E91" s="38">
        <v>6</v>
      </c>
      <c r="F91" s="38">
        <v>28</v>
      </c>
      <c r="G91" s="38">
        <v>9</v>
      </c>
      <c r="H91" s="38">
        <v>11</v>
      </c>
      <c r="I91" s="38">
        <v>20</v>
      </c>
      <c r="J91" s="38">
        <v>47</v>
      </c>
      <c r="K91" s="38">
        <v>27</v>
      </c>
      <c r="L91" s="38">
        <v>51</v>
      </c>
      <c r="M91" s="38">
        <v>30</v>
      </c>
      <c r="N91" s="38">
        <v>27</v>
      </c>
      <c r="O91" s="38">
        <v>15</v>
      </c>
      <c r="P91" s="38">
        <v>35</v>
      </c>
      <c r="Q91" s="38">
        <v>21</v>
      </c>
      <c r="R91" s="38">
        <v>14</v>
      </c>
      <c r="S91" s="38">
        <v>32</v>
      </c>
      <c r="T91" s="38">
        <v>30</v>
      </c>
      <c r="U91" s="38">
        <v>29</v>
      </c>
      <c r="V91" s="38">
        <v>24</v>
      </c>
      <c r="W91" s="38">
        <v>31</v>
      </c>
      <c r="X91" s="38">
        <v>18</v>
      </c>
      <c r="Y91" s="38">
        <v>9</v>
      </c>
      <c r="Z91" s="38">
        <v>26</v>
      </c>
      <c r="AA91" s="38">
        <v>24</v>
      </c>
      <c r="AB91" s="36">
        <f t="shared" si="4"/>
        <v>577</v>
      </c>
      <c r="AC91" s="46">
        <v>24</v>
      </c>
      <c r="AD91" s="68">
        <f t="shared" si="5"/>
        <v>24.041666666666668</v>
      </c>
      <c r="AE91" s="10"/>
    </row>
    <row r="92" spans="1:31" x14ac:dyDescent="0.2">
      <c r="A92" s="9">
        <v>79</v>
      </c>
      <c r="B92" s="9" t="s">
        <v>247</v>
      </c>
      <c r="C92" s="5">
        <v>590</v>
      </c>
      <c r="D92" s="38">
        <v>23</v>
      </c>
      <c r="E92" s="38">
        <v>20</v>
      </c>
      <c r="F92" s="38">
        <v>33</v>
      </c>
      <c r="G92" s="38">
        <v>38</v>
      </c>
      <c r="H92" s="38">
        <v>45</v>
      </c>
      <c r="I92" s="38">
        <v>37</v>
      </c>
      <c r="J92" s="38">
        <v>54</v>
      </c>
      <c r="K92" s="38">
        <v>24</v>
      </c>
      <c r="L92" s="38">
        <v>44</v>
      </c>
      <c r="M92" s="38">
        <v>21</v>
      </c>
      <c r="N92" s="38">
        <v>22</v>
      </c>
      <c r="O92" s="38">
        <v>19</v>
      </c>
      <c r="P92" s="38">
        <v>23</v>
      </c>
      <c r="Q92" s="38">
        <v>14</v>
      </c>
      <c r="R92" s="38">
        <v>6</v>
      </c>
      <c r="S92" s="38">
        <v>27</v>
      </c>
      <c r="T92" s="38">
        <v>20</v>
      </c>
      <c r="U92" s="38">
        <v>25</v>
      </c>
      <c r="V92" s="38">
        <v>16</v>
      </c>
      <c r="W92" s="38">
        <v>12</v>
      </c>
      <c r="X92" s="38">
        <v>9</v>
      </c>
      <c r="Y92" s="38">
        <v>18</v>
      </c>
      <c r="Z92" s="38">
        <v>15</v>
      </c>
      <c r="AA92" s="38">
        <v>8</v>
      </c>
      <c r="AB92" s="36">
        <f t="shared" si="4"/>
        <v>573</v>
      </c>
      <c r="AC92" s="46">
        <v>24</v>
      </c>
      <c r="AD92" s="68">
        <f t="shared" si="5"/>
        <v>23.875</v>
      </c>
      <c r="AE92" s="10"/>
    </row>
    <row r="93" spans="1:31" x14ac:dyDescent="0.2">
      <c r="A93" s="9">
        <v>88</v>
      </c>
      <c r="B93" s="9" t="s">
        <v>246</v>
      </c>
      <c r="C93" s="5">
        <v>557</v>
      </c>
      <c r="D93" s="7"/>
      <c r="E93" s="38">
        <v>18</v>
      </c>
      <c r="F93" s="38">
        <v>9</v>
      </c>
      <c r="G93" s="38">
        <v>16</v>
      </c>
      <c r="H93" s="38">
        <v>18</v>
      </c>
      <c r="I93" s="38">
        <v>34</v>
      </c>
      <c r="J93" s="38">
        <v>40</v>
      </c>
      <c r="K93" s="38">
        <v>25</v>
      </c>
      <c r="L93" s="38">
        <v>19</v>
      </c>
      <c r="M93" s="38">
        <v>32</v>
      </c>
      <c r="N93" s="38">
        <v>27</v>
      </c>
      <c r="O93" s="38">
        <v>31</v>
      </c>
      <c r="P93" s="38">
        <v>38</v>
      </c>
      <c r="Q93" s="38">
        <v>29</v>
      </c>
      <c r="R93" s="38">
        <v>30</v>
      </c>
      <c r="S93" s="38">
        <v>23</v>
      </c>
      <c r="T93" s="38">
        <v>10</v>
      </c>
      <c r="U93" s="38">
        <v>39</v>
      </c>
      <c r="V93" s="38">
        <v>19</v>
      </c>
      <c r="W93" s="38">
        <v>19</v>
      </c>
      <c r="X93" s="38">
        <v>20</v>
      </c>
      <c r="Y93" s="38">
        <v>20</v>
      </c>
      <c r="Z93" s="38">
        <v>16</v>
      </c>
      <c r="AA93" s="38">
        <v>13</v>
      </c>
      <c r="AB93" s="36">
        <f t="shared" si="4"/>
        <v>545</v>
      </c>
      <c r="AC93" s="46">
        <v>23</v>
      </c>
      <c r="AD93" s="68">
        <f t="shared" si="5"/>
        <v>23.695652173913043</v>
      </c>
      <c r="AE93" s="10"/>
    </row>
    <row r="94" spans="1:31" x14ac:dyDescent="0.2">
      <c r="A94" s="9">
        <v>98</v>
      </c>
      <c r="B94" s="9" t="s">
        <v>2</v>
      </c>
      <c r="C94" s="5">
        <v>500</v>
      </c>
      <c r="D94" s="38">
        <v>15</v>
      </c>
      <c r="E94" s="38">
        <v>35</v>
      </c>
      <c r="F94" s="38">
        <v>29</v>
      </c>
      <c r="G94" s="38">
        <v>31</v>
      </c>
      <c r="H94" s="38">
        <v>31</v>
      </c>
      <c r="I94" s="38">
        <v>23</v>
      </c>
      <c r="J94" s="38">
        <v>33</v>
      </c>
      <c r="K94" s="38">
        <v>54</v>
      </c>
      <c r="L94" s="38">
        <v>45</v>
      </c>
      <c r="M94" s="38">
        <v>42</v>
      </c>
      <c r="N94" s="38">
        <v>31</v>
      </c>
      <c r="O94" s="38">
        <v>19</v>
      </c>
      <c r="P94" s="38">
        <v>18</v>
      </c>
      <c r="Q94" s="38">
        <v>4</v>
      </c>
      <c r="R94" s="38">
        <v>20</v>
      </c>
      <c r="S94" s="38">
        <v>15</v>
      </c>
      <c r="T94" s="38">
        <v>15</v>
      </c>
      <c r="U94" s="38">
        <v>9</v>
      </c>
      <c r="V94" s="38">
        <v>3</v>
      </c>
      <c r="W94" s="38">
        <v>1</v>
      </c>
      <c r="X94" s="8"/>
      <c r="Y94" s="8"/>
      <c r="Z94" s="8"/>
      <c r="AA94" s="8"/>
      <c r="AB94" s="36">
        <f t="shared" si="4"/>
        <v>473</v>
      </c>
      <c r="AC94" s="46">
        <v>19</v>
      </c>
      <c r="AD94" s="68">
        <f t="shared" si="5"/>
        <v>23.65</v>
      </c>
      <c r="AE94" s="10"/>
    </row>
    <row r="95" spans="1:31" x14ac:dyDescent="0.2">
      <c r="A95" s="9">
        <v>96</v>
      </c>
      <c r="B95" s="9" t="s">
        <v>32</v>
      </c>
      <c r="C95" s="5">
        <v>515</v>
      </c>
      <c r="D95" s="38">
        <v>22</v>
      </c>
      <c r="E95" s="38">
        <v>38</v>
      </c>
      <c r="F95" s="38">
        <v>31</v>
      </c>
      <c r="G95" s="38">
        <v>30</v>
      </c>
      <c r="H95" s="38">
        <v>19</v>
      </c>
      <c r="I95" s="38">
        <v>12</v>
      </c>
      <c r="J95" s="38">
        <v>36</v>
      </c>
      <c r="K95" s="38">
        <v>49</v>
      </c>
      <c r="L95" s="38">
        <v>23</v>
      </c>
      <c r="M95" s="38">
        <v>25</v>
      </c>
      <c r="N95" s="38">
        <v>44</v>
      </c>
      <c r="O95" s="38">
        <v>44</v>
      </c>
      <c r="P95" s="38">
        <v>20</v>
      </c>
      <c r="Q95" s="38">
        <v>22</v>
      </c>
      <c r="R95" s="38">
        <v>1</v>
      </c>
      <c r="S95" s="38">
        <v>5</v>
      </c>
      <c r="T95" s="38">
        <v>16</v>
      </c>
      <c r="U95" s="38">
        <v>4</v>
      </c>
      <c r="V95" s="38">
        <v>18</v>
      </c>
      <c r="W95" s="7"/>
      <c r="X95" s="38">
        <v>3</v>
      </c>
      <c r="Y95" s="7"/>
      <c r="Z95" s="7"/>
      <c r="AA95" s="7"/>
      <c r="AB95" s="36">
        <f t="shared" si="4"/>
        <v>462</v>
      </c>
      <c r="AC95" s="46">
        <v>21</v>
      </c>
      <c r="AD95" s="68">
        <f t="shared" si="5"/>
        <v>23.1</v>
      </c>
      <c r="AE95" s="10"/>
    </row>
    <row r="96" spans="1:31" x14ac:dyDescent="0.2">
      <c r="A96" s="9">
        <v>86</v>
      </c>
      <c r="B96" s="9" t="s">
        <v>107</v>
      </c>
      <c r="C96" s="5">
        <v>561</v>
      </c>
      <c r="D96" s="38">
        <v>22</v>
      </c>
      <c r="E96" s="38">
        <v>8</v>
      </c>
      <c r="F96" s="38">
        <v>23</v>
      </c>
      <c r="G96" s="38">
        <v>24</v>
      </c>
      <c r="H96" s="38">
        <v>36</v>
      </c>
      <c r="I96" s="38">
        <v>26</v>
      </c>
      <c r="J96" s="38">
        <v>11</v>
      </c>
      <c r="K96" s="38">
        <v>19</v>
      </c>
      <c r="L96" s="38">
        <v>23</v>
      </c>
      <c r="M96" s="38">
        <v>12</v>
      </c>
      <c r="N96" s="38">
        <v>29</v>
      </c>
      <c r="O96" s="38">
        <v>25</v>
      </c>
      <c r="P96" s="38">
        <v>9</v>
      </c>
      <c r="Q96" s="38">
        <v>28</v>
      </c>
      <c r="R96" s="38">
        <v>25</v>
      </c>
      <c r="S96" s="38">
        <v>25</v>
      </c>
      <c r="T96" s="38">
        <v>15</v>
      </c>
      <c r="U96" s="38">
        <v>31</v>
      </c>
      <c r="V96" s="38">
        <v>32</v>
      </c>
      <c r="W96" s="38">
        <v>20</v>
      </c>
      <c r="X96" s="38">
        <v>31</v>
      </c>
      <c r="Y96" s="38">
        <v>42</v>
      </c>
      <c r="Z96" s="38">
        <v>31</v>
      </c>
      <c r="AA96" s="38">
        <v>7</v>
      </c>
      <c r="AB96" s="36">
        <f t="shared" si="4"/>
        <v>554</v>
      </c>
      <c r="AC96" s="46">
        <v>24</v>
      </c>
      <c r="AD96" s="68">
        <f t="shared" si="5"/>
        <v>23.083333333333332</v>
      </c>
      <c r="AE96" s="10"/>
    </row>
    <row r="97" spans="1:31" x14ac:dyDescent="0.2">
      <c r="A97" s="9">
        <v>87</v>
      </c>
      <c r="B97" s="9" t="s">
        <v>37</v>
      </c>
      <c r="C97" s="5">
        <v>560</v>
      </c>
      <c r="D97" s="38">
        <v>5</v>
      </c>
      <c r="E97" s="38">
        <v>8</v>
      </c>
      <c r="F97" s="38">
        <v>7</v>
      </c>
      <c r="G97" s="38">
        <v>9</v>
      </c>
      <c r="H97" s="38">
        <v>7</v>
      </c>
      <c r="I97" s="38">
        <v>13</v>
      </c>
      <c r="J97" s="38">
        <v>6</v>
      </c>
      <c r="K97" s="38">
        <v>29</v>
      </c>
      <c r="L97" s="38">
        <v>9</v>
      </c>
      <c r="M97" s="38">
        <v>31</v>
      </c>
      <c r="N97" s="38">
        <v>8</v>
      </c>
      <c r="O97" s="38">
        <v>33</v>
      </c>
      <c r="P97" s="38">
        <v>33</v>
      </c>
      <c r="Q97" s="38">
        <v>36</v>
      </c>
      <c r="R97" s="38">
        <v>10</v>
      </c>
      <c r="S97" s="38">
        <v>38</v>
      </c>
      <c r="T97" s="38">
        <v>62</v>
      </c>
      <c r="U97" s="38">
        <v>15</v>
      </c>
      <c r="V97" s="38">
        <v>42</v>
      </c>
      <c r="W97" s="38">
        <v>48</v>
      </c>
      <c r="X97" s="38">
        <v>29</v>
      </c>
      <c r="Y97" s="38">
        <v>17</v>
      </c>
      <c r="Z97" s="38">
        <v>37</v>
      </c>
      <c r="AA97" s="38">
        <v>22</v>
      </c>
      <c r="AB97" s="36">
        <f t="shared" si="4"/>
        <v>554</v>
      </c>
      <c r="AC97" s="46">
        <v>24</v>
      </c>
      <c r="AD97" s="68">
        <f t="shared" si="5"/>
        <v>23.083333333333332</v>
      </c>
      <c r="AE97" s="10"/>
    </row>
    <row r="98" spans="1:31" x14ac:dyDescent="0.2">
      <c r="A98" s="9">
        <v>90</v>
      </c>
      <c r="B98" s="9" t="s">
        <v>21</v>
      </c>
      <c r="C98" s="5">
        <v>543</v>
      </c>
      <c r="D98" s="38">
        <v>26</v>
      </c>
      <c r="E98" s="38">
        <v>21</v>
      </c>
      <c r="F98" s="38">
        <v>34</v>
      </c>
      <c r="G98" s="38">
        <v>32</v>
      </c>
      <c r="H98" s="38">
        <v>33</v>
      </c>
      <c r="I98" s="38">
        <v>40</v>
      </c>
      <c r="J98" s="38">
        <v>48</v>
      </c>
      <c r="K98" s="38">
        <v>26</v>
      </c>
      <c r="L98" s="38">
        <v>12</v>
      </c>
      <c r="M98" s="38">
        <v>34</v>
      </c>
      <c r="N98" s="38">
        <v>26</v>
      </c>
      <c r="O98" s="38">
        <v>33</v>
      </c>
      <c r="P98" s="38">
        <v>37</v>
      </c>
      <c r="Q98" s="38">
        <v>12</v>
      </c>
      <c r="R98" s="38">
        <v>14</v>
      </c>
      <c r="S98" s="38">
        <v>23</v>
      </c>
      <c r="T98" s="38">
        <v>14</v>
      </c>
      <c r="U98" s="38">
        <v>13</v>
      </c>
      <c r="V98" s="7"/>
      <c r="W98" s="38">
        <v>3</v>
      </c>
      <c r="X98" s="38">
        <v>2</v>
      </c>
      <c r="Y98" s="38">
        <v>3</v>
      </c>
      <c r="Z98" s="38">
        <v>19</v>
      </c>
      <c r="AA98" s="7"/>
      <c r="AB98" s="36">
        <f t="shared" si="4"/>
        <v>505</v>
      </c>
      <c r="AC98" s="46">
        <v>24</v>
      </c>
      <c r="AD98" s="68">
        <f t="shared" si="5"/>
        <v>22.954545454545453</v>
      </c>
      <c r="AE98" s="10"/>
    </row>
    <row r="99" spans="1:31" x14ac:dyDescent="0.2">
      <c r="A99" s="9">
        <v>97</v>
      </c>
      <c r="B99" s="9" t="s">
        <v>4</v>
      </c>
      <c r="C99" s="5">
        <v>511</v>
      </c>
      <c r="D99" s="38">
        <v>21</v>
      </c>
      <c r="E99" s="38">
        <v>22</v>
      </c>
      <c r="F99" s="38">
        <v>44</v>
      </c>
      <c r="G99" s="38">
        <v>35</v>
      </c>
      <c r="H99" s="38">
        <v>50</v>
      </c>
      <c r="I99" s="38">
        <v>51</v>
      </c>
      <c r="J99" s="38">
        <v>20</v>
      </c>
      <c r="K99" s="38">
        <v>25</v>
      </c>
      <c r="L99" s="38">
        <v>26</v>
      </c>
      <c r="M99" s="38">
        <v>35</v>
      </c>
      <c r="N99" s="38">
        <v>34</v>
      </c>
      <c r="O99" s="38">
        <v>17</v>
      </c>
      <c r="P99" s="38">
        <v>18</v>
      </c>
      <c r="Q99" s="38">
        <v>19</v>
      </c>
      <c r="R99" s="38">
        <v>6</v>
      </c>
      <c r="S99" s="38">
        <v>16</v>
      </c>
      <c r="T99" s="38">
        <v>4</v>
      </c>
      <c r="U99" s="7"/>
      <c r="V99" s="38">
        <v>4</v>
      </c>
      <c r="W99" s="38">
        <v>1</v>
      </c>
      <c r="X99" s="8"/>
      <c r="Y99" s="38">
        <v>17</v>
      </c>
      <c r="Z99" s="8"/>
      <c r="AA99" s="38">
        <v>7</v>
      </c>
      <c r="AB99" s="36">
        <f t="shared" ref="AB99:AB105" si="6">SUM(D99:AA99)</f>
        <v>472</v>
      </c>
      <c r="AC99" s="46">
        <v>24</v>
      </c>
      <c r="AD99" s="68">
        <f t="shared" ref="AD99:AD105" si="7">AVERAGE(D99:AA99)</f>
        <v>22.476190476190474</v>
      </c>
      <c r="AE99" s="10"/>
    </row>
    <row r="100" spans="1:31" x14ac:dyDescent="0.2">
      <c r="A100" s="9">
        <v>89</v>
      </c>
      <c r="B100" s="9" t="s">
        <v>29</v>
      </c>
      <c r="C100" s="5">
        <v>556</v>
      </c>
      <c r="D100" s="38">
        <v>19</v>
      </c>
      <c r="E100" s="38">
        <v>13</v>
      </c>
      <c r="F100" s="38">
        <v>31</v>
      </c>
      <c r="G100" s="38">
        <v>14</v>
      </c>
      <c r="H100" s="38">
        <v>10</v>
      </c>
      <c r="I100" s="38">
        <v>17</v>
      </c>
      <c r="J100" s="38">
        <v>24</v>
      </c>
      <c r="K100" s="38">
        <v>24</v>
      </c>
      <c r="L100" s="38">
        <v>16</v>
      </c>
      <c r="M100" s="38">
        <v>30</v>
      </c>
      <c r="N100" s="38">
        <v>30</v>
      </c>
      <c r="O100" s="38">
        <v>25</v>
      </c>
      <c r="P100" s="38">
        <v>27</v>
      </c>
      <c r="Q100" s="38">
        <v>30</v>
      </c>
      <c r="R100" s="38">
        <v>33</v>
      </c>
      <c r="S100" s="38">
        <v>6</v>
      </c>
      <c r="T100" s="38">
        <v>33</v>
      </c>
      <c r="U100" s="38">
        <v>13</v>
      </c>
      <c r="V100" s="38">
        <v>51</v>
      </c>
      <c r="W100" s="38">
        <v>6</v>
      </c>
      <c r="X100" s="38">
        <v>29</v>
      </c>
      <c r="Y100" s="38">
        <v>43</v>
      </c>
      <c r="Z100" s="38">
        <v>9</v>
      </c>
      <c r="AA100" s="38">
        <v>6</v>
      </c>
      <c r="AB100" s="36">
        <f t="shared" si="6"/>
        <v>539</v>
      </c>
      <c r="AC100" s="46">
        <v>24</v>
      </c>
      <c r="AD100" s="68">
        <f t="shared" si="7"/>
        <v>22.458333333333332</v>
      </c>
      <c r="AE100" s="10"/>
    </row>
    <row r="101" spans="1:31" x14ac:dyDescent="0.2">
      <c r="A101" s="9">
        <v>94</v>
      </c>
      <c r="B101" s="9" t="s">
        <v>70</v>
      </c>
      <c r="C101" s="5">
        <v>532</v>
      </c>
      <c r="D101" s="38">
        <v>22</v>
      </c>
      <c r="E101" s="38">
        <v>40</v>
      </c>
      <c r="F101" s="38">
        <v>23</v>
      </c>
      <c r="G101" s="38">
        <v>26</v>
      </c>
      <c r="H101" s="38">
        <v>26</v>
      </c>
      <c r="I101" s="38">
        <v>21</v>
      </c>
      <c r="J101" s="38">
        <v>35</v>
      </c>
      <c r="K101" s="38">
        <v>41</v>
      </c>
      <c r="L101" s="38">
        <v>22</v>
      </c>
      <c r="M101" s="7"/>
      <c r="N101" s="38">
        <v>25</v>
      </c>
      <c r="O101" s="38">
        <v>12</v>
      </c>
      <c r="P101" s="38">
        <v>11</v>
      </c>
      <c r="Q101" s="38">
        <v>21</v>
      </c>
      <c r="R101" s="38">
        <v>26</v>
      </c>
      <c r="S101" s="38">
        <v>20</v>
      </c>
      <c r="T101" s="38">
        <v>16</v>
      </c>
      <c r="U101" s="38">
        <v>16</v>
      </c>
      <c r="V101" s="38">
        <v>14</v>
      </c>
      <c r="W101" s="38">
        <v>13</v>
      </c>
      <c r="X101" s="38">
        <v>27</v>
      </c>
      <c r="Y101" s="38">
        <v>17</v>
      </c>
      <c r="Z101" s="38">
        <v>24</v>
      </c>
      <c r="AA101" s="38">
        <v>1</v>
      </c>
      <c r="AB101" s="36">
        <f t="shared" si="6"/>
        <v>499</v>
      </c>
      <c r="AC101" s="46">
        <v>24</v>
      </c>
      <c r="AD101" s="68">
        <f t="shared" si="7"/>
        <v>21.695652173913043</v>
      </c>
      <c r="AE101" s="10"/>
    </row>
    <row r="102" spans="1:31" x14ac:dyDescent="0.2">
      <c r="A102" s="9">
        <v>91</v>
      </c>
      <c r="B102" s="9" t="s">
        <v>140</v>
      </c>
      <c r="C102" s="5">
        <v>543</v>
      </c>
      <c r="D102" s="38">
        <v>15</v>
      </c>
      <c r="E102" s="38">
        <v>13</v>
      </c>
      <c r="F102" s="38">
        <v>13</v>
      </c>
      <c r="G102" s="38">
        <v>6</v>
      </c>
      <c r="H102" s="38">
        <v>3</v>
      </c>
      <c r="I102" s="38">
        <v>7</v>
      </c>
      <c r="J102" s="38">
        <v>25</v>
      </c>
      <c r="K102" s="38">
        <v>21</v>
      </c>
      <c r="L102" s="38">
        <v>19</v>
      </c>
      <c r="M102" s="38">
        <v>32</v>
      </c>
      <c r="N102" s="38">
        <v>13</v>
      </c>
      <c r="O102" s="38">
        <v>38</v>
      </c>
      <c r="P102" s="38">
        <v>4</v>
      </c>
      <c r="Q102" s="38">
        <v>15</v>
      </c>
      <c r="R102" s="38">
        <v>19</v>
      </c>
      <c r="S102" s="38">
        <v>31</v>
      </c>
      <c r="T102" s="38">
        <v>18</v>
      </c>
      <c r="U102" s="38">
        <v>25</v>
      </c>
      <c r="V102" s="38">
        <v>31</v>
      </c>
      <c r="W102" s="38">
        <v>19</v>
      </c>
      <c r="X102" s="38">
        <v>30</v>
      </c>
      <c r="Y102" s="38">
        <v>46</v>
      </c>
      <c r="Z102" s="38">
        <v>33</v>
      </c>
      <c r="AA102" s="38">
        <v>43</v>
      </c>
      <c r="AB102" s="36">
        <f t="shared" si="6"/>
        <v>519</v>
      </c>
      <c r="AC102" s="46">
        <v>24</v>
      </c>
      <c r="AD102" s="68">
        <f t="shared" si="7"/>
        <v>21.625</v>
      </c>
    </row>
    <row r="103" spans="1:31" x14ac:dyDescent="0.2">
      <c r="A103" s="9">
        <v>93</v>
      </c>
      <c r="B103" s="9" t="s">
        <v>23</v>
      </c>
      <c r="C103" s="5">
        <v>534</v>
      </c>
      <c r="D103" s="38">
        <v>43</v>
      </c>
      <c r="E103" s="38">
        <v>8</v>
      </c>
      <c r="F103" s="38">
        <v>28</v>
      </c>
      <c r="G103" s="38">
        <v>12</v>
      </c>
      <c r="H103" s="38">
        <v>11</v>
      </c>
      <c r="I103" s="38">
        <v>12</v>
      </c>
      <c r="J103" s="38">
        <v>31</v>
      </c>
      <c r="K103" s="38">
        <v>28</v>
      </c>
      <c r="L103" s="38">
        <v>52</v>
      </c>
      <c r="M103" s="38">
        <v>38</v>
      </c>
      <c r="N103" s="38">
        <v>35</v>
      </c>
      <c r="O103" s="38">
        <v>22</v>
      </c>
      <c r="P103" s="38">
        <v>19</v>
      </c>
      <c r="Q103" s="38">
        <v>31</v>
      </c>
      <c r="R103" s="38">
        <v>12</v>
      </c>
      <c r="S103" s="38">
        <v>25</v>
      </c>
      <c r="T103" s="38">
        <v>6</v>
      </c>
      <c r="U103" s="38">
        <v>22</v>
      </c>
      <c r="V103" s="38">
        <v>7</v>
      </c>
      <c r="W103" s="38">
        <v>3</v>
      </c>
      <c r="X103" s="38">
        <v>8</v>
      </c>
      <c r="Y103" s="38">
        <v>23</v>
      </c>
      <c r="Z103" s="38">
        <v>15</v>
      </c>
      <c r="AA103" s="38">
        <v>21</v>
      </c>
      <c r="AB103" s="36">
        <f t="shared" si="6"/>
        <v>512</v>
      </c>
      <c r="AC103" s="46">
        <v>24</v>
      </c>
      <c r="AD103" s="68">
        <f t="shared" si="7"/>
        <v>21.333333333333332</v>
      </c>
      <c r="AE103" s="10"/>
    </row>
    <row r="104" spans="1:31" x14ac:dyDescent="0.2">
      <c r="A104" s="9">
        <v>101</v>
      </c>
      <c r="B104" s="9" t="s">
        <v>138</v>
      </c>
      <c r="C104" s="5">
        <v>471</v>
      </c>
      <c r="D104" s="38">
        <v>23</v>
      </c>
      <c r="E104" s="38">
        <v>29</v>
      </c>
      <c r="F104" s="38">
        <v>27</v>
      </c>
      <c r="G104" s="38">
        <v>28</v>
      </c>
      <c r="H104" s="38">
        <v>17</v>
      </c>
      <c r="I104" s="38">
        <v>20</v>
      </c>
      <c r="J104" s="38">
        <v>19</v>
      </c>
      <c r="K104" s="38">
        <v>10</v>
      </c>
      <c r="L104" s="38">
        <v>5</v>
      </c>
      <c r="M104" s="38">
        <v>22</v>
      </c>
      <c r="N104" s="38">
        <v>37</v>
      </c>
      <c r="O104" s="38">
        <v>14</v>
      </c>
      <c r="P104" s="38">
        <v>26</v>
      </c>
      <c r="Q104" s="38">
        <v>27</v>
      </c>
      <c r="R104" s="38">
        <v>20</v>
      </c>
      <c r="S104" s="38">
        <v>24</v>
      </c>
      <c r="T104" s="38">
        <v>14</v>
      </c>
      <c r="U104" s="38">
        <v>30</v>
      </c>
      <c r="V104" s="38">
        <v>26</v>
      </c>
      <c r="W104" s="38">
        <v>11</v>
      </c>
      <c r="X104" s="38">
        <v>3</v>
      </c>
      <c r="Y104" s="7"/>
      <c r="Z104" s="38">
        <v>6</v>
      </c>
      <c r="AA104" s="7"/>
      <c r="AB104" s="36">
        <f t="shared" si="6"/>
        <v>438</v>
      </c>
      <c r="AC104" s="46">
        <v>24</v>
      </c>
      <c r="AD104" s="68">
        <f t="shared" si="7"/>
        <v>19.90909090909091</v>
      </c>
      <c r="AE104" s="10"/>
    </row>
    <row r="105" spans="1:31" x14ac:dyDescent="0.2">
      <c r="A105" s="10">
        <v>103</v>
      </c>
      <c r="B105" s="9" t="s">
        <v>699</v>
      </c>
      <c r="C105" s="5">
        <v>448</v>
      </c>
      <c r="D105" s="53">
        <v>4</v>
      </c>
      <c r="E105" s="53">
        <v>6</v>
      </c>
      <c r="F105" s="53">
        <v>15</v>
      </c>
      <c r="G105" s="53">
        <v>7</v>
      </c>
      <c r="H105" s="53">
        <v>12</v>
      </c>
      <c r="I105" s="53">
        <v>12</v>
      </c>
      <c r="J105" s="53">
        <v>14</v>
      </c>
      <c r="K105" s="53">
        <v>6</v>
      </c>
      <c r="L105" s="53">
        <v>31</v>
      </c>
      <c r="M105" s="53">
        <v>21</v>
      </c>
      <c r="N105" s="53">
        <v>35</v>
      </c>
      <c r="O105" s="53">
        <v>11</v>
      </c>
      <c r="P105" s="53">
        <v>10</v>
      </c>
      <c r="Q105" s="53">
        <v>17</v>
      </c>
      <c r="R105" s="53">
        <v>6</v>
      </c>
      <c r="S105" s="53">
        <v>19</v>
      </c>
      <c r="T105" s="53">
        <v>9</v>
      </c>
      <c r="U105" s="53">
        <v>39</v>
      </c>
      <c r="V105" s="53">
        <v>47</v>
      </c>
      <c r="W105" s="53">
        <v>32</v>
      </c>
      <c r="X105" s="53">
        <v>32</v>
      </c>
      <c r="Y105" s="53">
        <v>26</v>
      </c>
      <c r="Z105" s="53">
        <v>20</v>
      </c>
      <c r="AA105" s="53">
        <v>10</v>
      </c>
      <c r="AB105" s="36">
        <f t="shared" si="6"/>
        <v>441</v>
      </c>
      <c r="AC105" s="173">
        <v>24</v>
      </c>
      <c r="AD105" s="174">
        <f t="shared" si="7"/>
        <v>18.375</v>
      </c>
    </row>
    <row r="106" spans="1:31" x14ac:dyDescent="0.2">
      <c r="A106" s="10" t="s">
        <v>146</v>
      </c>
      <c r="B106" s="9" t="s">
        <v>144</v>
      </c>
      <c r="C106" s="5">
        <v>219</v>
      </c>
      <c r="D106" s="38">
        <v>11</v>
      </c>
      <c r="E106" s="38">
        <v>3</v>
      </c>
      <c r="F106" s="38">
        <v>12</v>
      </c>
      <c r="G106" s="38">
        <v>13</v>
      </c>
      <c r="H106" s="7"/>
      <c r="I106" s="38">
        <v>10</v>
      </c>
      <c r="J106" s="38">
        <v>6</v>
      </c>
      <c r="K106" s="38">
        <v>12</v>
      </c>
      <c r="L106" s="38">
        <v>13</v>
      </c>
      <c r="M106" s="7"/>
      <c r="N106" s="38">
        <v>5</v>
      </c>
      <c r="O106" s="38">
        <v>8</v>
      </c>
      <c r="P106" s="38">
        <v>11</v>
      </c>
      <c r="Q106" s="38">
        <v>15</v>
      </c>
      <c r="R106" s="38">
        <v>13</v>
      </c>
      <c r="S106" s="38">
        <v>10</v>
      </c>
      <c r="T106" s="38">
        <v>8</v>
      </c>
      <c r="U106" s="38">
        <v>8</v>
      </c>
      <c r="V106" s="38">
        <v>7</v>
      </c>
      <c r="W106" s="38">
        <v>5</v>
      </c>
      <c r="X106" s="38">
        <v>11</v>
      </c>
      <c r="Y106" s="38">
        <v>13</v>
      </c>
      <c r="Z106" s="38">
        <v>12</v>
      </c>
      <c r="AA106" s="38">
        <v>8</v>
      </c>
      <c r="AB106" s="36">
        <f t="shared" ref="AB106" si="8">SUM(D106:AA106)</f>
        <v>214</v>
      </c>
      <c r="AC106" s="46">
        <v>24</v>
      </c>
      <c r="AD106" s="68">
        <f t="shared" ref="AD106" si="9">AVERAGE(D106:AA106)</f>
        <v>9.7272727272727266</v>
      </c>
    </row>
    <row r="107" spans="1:31" x14ac:dyDescent="0.2">
      <c r="A107" s="28">
        <v>2</v>
      </c>
      <c r="B107" s="28" t="s">
        <v>119</v>
      </c>
      <c r="C107" s="47">
        <v>382</v>
      </c>
      <c r="U107" s="38">
        <v>69</v>
      </c>
      <c r="V107" s="38">
        <v>39</v>
      </c>
      <c r="W107" s="38">
        <v>50</v>
      </c>
      <c r="X107" s="38">
        <v>65</v>
      </c>
      <c r="Y107" s="38">
        <v>66</v>
      </c>
      <c r="Z107" s="38">
        <v>66</v>
      </c>
      <c r="AA107" s="38">
        <v>27</v>
      </c>
      <c r="AB107" s="47">
        <f t="shared" ref="AB107:AB125" si="10">SUM(D107:AA107)</f>
        <v>382</v>
      </c>
      <c r="AC107" s="40">
        <v>7</v>
      </c>
      <c r="AD107" s="75">
        <f t="shared" ref="AD107:AD125" si="11">AVERAGE(D107:AA107)</f>
        <v>54.571428571428569</v>
      </c>
    </row>
    <row r="108" spans="1:31" x14ac:dyDescent="0.2">
      <c r="A108" s="28">
        <v>1</v>
      </c>
      <c r="B108" s="28" t="s">
        <v>237</v>
      </c>
      <c r="C108" s="47">
        <v>436</v>
      </c>
      <c r="R108" s="38">
        <v>4</v>
      </c>
      <c r="S108" s="38">
        <v>46</v>
      </c>
      <c r="T108" s="38">
        <v>52</v>
      </c>
      <c r="U108" s="38">
        <v>34</v>
      </c>
      <c r="V108" s="38">
        <v>32</v>
      </c>
      <c r="W108" s="38">
        <v>51</v>
      </c>
      <c r="X108" s="38">
        <v>54</v>
      </c>
      <c r="Y108" s="38">
        <v>59</v>
      </c>
      <c r="Z108" s="38">
        <v>57</v>
      </c>
      <c r="AA108" s="38">
        <v>47</v>
      </c>
      <c r="AB108" s="47">
        <f t="shared" si="10"/>
        <v>436</v>
      </c>
      <c r="AC108" s="40">
        <v>10</v>
      </c>
      <c r="AD108" s="75">
        <f t="shared" si="11"/>
        <v>43.6</v>
      </c>
    </row>
    <row r="109" spans="1:31" x14ac:dyDescent="0.2">
      <c r="A109" s="28">
        <v>4</v>
      </c>
      <c r="B109" s="28" t="s">
        <v>112</v>
      </c>
      <c r="C109" s="47">
        <v>316</v>
      </c>
      <c r="R109" s="38">
        <v>3</v>
      </c>
      <c r="S109" s="38">
        <v>28</v>
      </c>
      <c r="T109" s="38">
        <v>35</v>
      </c>
      <c r="U109" s="38">
        <v>12</v>
      </c>
      <c r="V109" s="38">
        <v>48</v>
      </c>
      <c r="W109" s="38">
        <v>40</v>
      </c>
      <c r="X109" s="38">
        <v>52</v>
      </c>
      <c r="Y109" s="38">
        <v>36</v>
      </c>
      <c r="Z109" s="38">
        <v>36</v>
      </c>
      <c r="AA109" s="38">
        <v>26</v>
      </c>
      <c r="AB109" s="47">
        <f t="shared" si="10"/>
        <v>316</v>
      </c>
      <c r="AC109" s="40">
        <v>10</v>
      </c>
      <c r="AD109" s="75">
        <f t="shared" si="11"/>
        <v>31.6</v>
      </c>
    </row>
    <row r="110" spans="1:31" x14ac:dyDescent="0.2">
      <c r="A110" s="28">
        <v>9</v>
      </c>
      <c r="B110" s="28" t="s">
        <v>125</v>
      </c>
      <c r="C110" s="47">
        <v>119</v>
      </c>
      <c r="X110" s="38">
        <v>30</v>
      </c>
      <c r="Y110" s="38">
        <v>38</v>
      </c>
      <c r="Z110" s="38">
        <v>29</v>
      </c>
      <c r="AA110" s="38">
        <v>22</v>
      </c>
      <c r="AB110" s="47">
        <f t="shared" si="10"/>
        <v>119</v>
      </c>
      <c r="AC110" s="40">
        <v>4</v>
      </c>
      <c r="AD110" s="75">
        <f t="shared" si="11"/>
        <v>29.75</v>
      </c>
    </row>
    <row r="111" spans="1:31" x14ac:dyDescent="0.2">
      <c r="A111" s="28">
        <v>3</v>
      </c>
      <c r="B111" s="28" t="s">
        <v>109</v>
      </c>
      <c r="C111" s="47">
        <v>342</v>
      </c>
      <c r="P111" s="38">
        <v>3</v>
      </c>
      <c r="Q111" s="38">
        <v>10</v>
      </c>
      <c r="R111" s="38">
        <v>19</v>
      </c>
      <c r="S111" s="38">
        <v>29</v>
      </c>
      <c r="T111" s="38">
        <v>22</v>
      </c>
      <c r="U111" s="38">
        <v>48</v>
      </c>
      <c r="V111" s="38">
        <v>39</v>
      </c>
      <c r="W111" s="38">
        <v>44</v>
      </c>
      <c r="X111" s="38">
        <v>31</v>
      </c>
      <c r="Y111" s="38">
        <v>50</v>
      </c>
      <c r="Z111" s="38">
        <v>35</v>
      </c>
      <c r="AA111" s="38">
        <v>12</v>
      </c>
      <c r="AB111" s="47">
        <f t="shared" si="10"/>
        <v>342</v>
      </c>
      <c r="AC111" s="40">
        <v>12</v>
      </c>
      <c r="AD111" s="75">
        <f t="shared" si="11"/>
        <v>28.5</v>
      </c>
    </row>
    <row r="112" spans="1:31" x14ac:dyDescent="0.2">
      <c r="A112" s="28">
        <v>7</v>
      </c>
      <c r="B112" s="28" t="s">
        <v>110</v>
      </c>
      <c r="C112" s="47">
        <v>140</v>
      </c>
      <c r="U112" s="38">
        <v>7</v>
      </c>
      <c r="V112" s="38">
        <v>16</v>
      </c>
      <c r="W112" s="38">
        <v>31</v>
      </c>
      <c r="X112" s="38">
        <v>20</v>
      </c>
      <c r="Y112" s="38">
        <v>12</v>
      </c>
      <c r="Z112" s="38">
        <v>31</v>
      </c>
      <c r="AA112" s="38">
        <v>23</v>
      </c>
      <c r="AB112" s="47">
        <f t="shared" si="10"/>
        <v>140</v>
      </c>
      <c r="AC112" s="40">
        <v>7</v>
      </c>
      <c r="AD112" s="75">
        <f t="shared" si="11"/>
        <v>20</v>
      </c>
    </row>
    <row r="113" spans="1:30" x14ac:dyDescent="0.2">
      <c r="A113" s="28">
        <v>10</v>
      </c>
      <c r="B113" s="28" t="s">
        <v>116</v>
      </c>
      <c r="C113" s="47">
        <v>107</v>
      </c>
      <c r="U113" s="10"/>
      <c r="V113" s="38">
        <v>19</v>
      </c>
      <c r="W113" s="38">
        <v>15</v>
      </c>
      <c r="X113" s="38">
        <v>13</v>
      </c>
      <c r="Y113" s="38">
        <v>27</v>
      </c>
      <c r="Z113" s="38">
        <v>20</v>
      </c>
      <c r="AA113" s="38">
        <v>13</v>
      </c>
      <c r="AB113" s="47">
        <f t="shared" si="10"/>
        <v>107</v>
      </c>
      <c r="AC113" s="40">
        <v>6</v>
      </c>
      <c r="AD113" s="75">
        <f t="shared" si="11"/>
        <v>17.833333333333332</v>
      </c>
    </row>
    <row r="114" spans="1:30" x14ac:dyDescent="0.2">
      <c r="A114" s="28">
        <v>5</v>
      </c>
      <c r="B114" s="28" t="s">
        <v>111</v>
      </c>
      <c r="C114" s="47">
        <v>154</v>
      </c>
      <c r="S114" s="38">
        <v>17</v>
      </c>
      <c r="T114" s="38">
        <v>15</v>
      </c>
      <c r="U114" s="38">
        <v>2</v>
      </c>
      <c r="V114" s="38">
        <v>16</v>
      </c>
      <c r="W114" s="38">
        <v>14</v>
      </c>
      <c r="X114" s="38">
        <v>38</v>
      </c>
      <c r="Y114" s="38">
        <v>28</v>
      </c>
      <c r="Z114" s="38">
        <v>15</v>
      </c>
      <c r="AA114" s="38">
        <v>9</v>
      </c>
      <c r="AB114" s="47">
        <f t="shared" si="10"/>
        <v>154</v>
      </c>
      <c r="AC114" s="40">
        <v>9</v>
      </c>
      <c r="AD114" s="75">
        <f t="shared" si="11"/>
        <v>17.111111111111111</v>
      </c>
    </row>
    <row r="115" spans="1:30" x14ac:dyDescent="0.2">
      <c r="A115" s="28">
        <v>12</v>
      </c>
      <c r="B115" s="28" t="s">
        <v>108</v>
      </c>
      <c r="C115" s="47">
        <v>79</v>
      </c>
      <c r="W115" s="38">
        <v>22</v>
      </c>
      <c r="X115" s="38">
        <v>15</v>
      </c>
      <c r="Y115" s="38">
        <v>21</v>
      </c>
      <c r="Z115" s="38">
        <v>10</v>
      </c>
      <c r="AA115" s="38">
        <v>11</v>
      </c>
      <c r="AB115" s="47">
        <f t="shared" si="10"/>
        <v>79</v>
      </c>
      <c r="AC115" s="40">
        <v>5</v>
      </c>
      <c r="AD115" s="75">
        <f t="shared" si="11"/>
        <v>15.8</v>
      </c>
    </row>
    <row r="116" spans="1:30" x14ac:dyDescent="0.2">
      <c r="A116" s="28">
        <v>11</v>
      </c>
      <c r="B116" s="28" t="s">
        <v>121</v>
      </c>
      <c r="C116" s="47">
        <v>107</v>
      </c>
      <c r="T116" s="38">
        <v>3</v>
      </c>
      <c r="U116" s="38">
        <v>18</v>
      </c>
      <c r="V116" s="38">
        <v>14</v>
      </c>
      <c r="W116" s="38">
        <v>14</v>
      </c>
      <c r="X116" s="7"/>
      <c r="Y116" s="38">
        <v>17</v>
      </c>
      <c r="Z116" s="38">
        <v>29</v>
      </c>
      <c r="AA116" s="38">
        <v>12</v>
      </c>
      <c r="AB116" s="47">
        <f t="shared" si="10"/>
        <v>107</v>
      </c>
      <c r="AC116" s="40">
        <v>8</v>
      </c>
      <c r="AD116" s="75">
        <f t="shared" si="11"/>
        <v>15.285714285714286</v>
      </c>
    </row>
    <row r="117" spans="1:30" x14ac:dyDescent="0.2">
      <c r="A117" s="28">
        <v>14</v>
      </c>
      <c r="B117" s="28" t="s">
        <v>120</v>
      </c>
      <c r="C117" s="47">
        <v>57</v>
      </c>
      <c r="W117" s="38">
        <v>6</v>
      </c>
      <c r="X117" s="38">
        <v>24</v>
      </c>
      <c r="Y117" s="38">
        <v>14</v>
      </c>
      <c r="Z117" s="7"/>
      <c r="AA117" s="38">
        <v>13</v>
      </c>
      <c r="AB117" s="47">
        <f t="shared" si="10"/>
        <v>57</v>
      </c>
      <c r="AC117" s="40">
        <v>5</v>
      </c>
      <c r="AD117" s="75">
        <f t="shared" si="11"/>
        <v>14.25</v>
      </c>
    </row>
    <row r="118" spans="1:30" x14ac:dyDescent="0.2">
      <c r="A118" s="28">
        <v>6</v>
      </c>
      <c r="B118" s="28" t="s">
        <v>254</v>
      </c>
      <c r="C118" s="47">
        <v>149</v>
      </c>
      <c r="Q118" s="38">
        <v>8</v>
      </c>
      <c r="R118" s="38">
        <v>6</v>
      </c>
      <c r="S118" s="38">
        <v>25</v>
      </c>
      <c r="T118" s="38">
        <v>16</v>
      </c>
      <c r="U118" s="38">
        <v>8</v>
      </c>
      <c r="V118" s="38">
        <v>15</v>
      </c>
      <c r="W118" s="38">
        <v>13</v>
      </c>
      <c r="X118" s="38">
        <v>20</v>
      </c>
      <c r="Y118" s="38">
        <v>18</v>
      </c>
      <c r="Z118" s="38">
        <v>13</v>
      </c>
      <c r="AA118" s="38">
        <v>7</v>
      </c>
      <c r="AB118" s="47">
        <f t="shared" si="10"/>
        <v>149</v>
      </c>
      <c r="AC118" s="40">
        <v>11</v>
      </c>
      <c r="AD118" s="75">
        <f t="shared" si="11"/>
        <v>13.545454545454545</v>
      </c>
    </row>
    <row r="119" spans="1:30" x14ac:dyDescent="0.2">
      <c r="A119" s="28">
        <v>17</v>
      </c>
      <c r="B119" s="28" t="s">
        <v>122</v>
      </c>
      <c r="C119" s="47">
        <v>25</v>
      </c>
      <c r="X119" s="38">
        <v>4</v>
      </c>
      <c r="Y119" s="38">
        <v>21</v>
      </c>
      <c r="Z119" s="7"/>
      <c r="AA119" s="7"/>
      <c r="AB119" s="47">
        <f t="shared" si="10"/>
        <v>25</v>
      </c>
      <c r="AC119" s="40">
        <v>4</v>
      </c>
      <c r="AD119" s="75">
        <f t="shared" si="11"/>
        <v>12.5</v>
      </c>
    </row>
    <row r="120" spans="1:30" x14ac:dyDescent="0.2">
      <c r="A120" s="28">
        <v>8</v>
      </c>
      <c r="B120" s="28" t="s">
        <v>123</v>
      </c>
      <c r="C120" s="47">
        <v>122</v>
      </c>
      <c r="R120" s="38">
        <v>4</v>
      </c>
      <c r="S120" s="38">
        <v>18</v>
      </c>
      <c r="T120" s="38">
        <v>4</v>
      </c>
      <c r="U120" s="38">
        <v>13</v>
      </c>
      <c r="V120" s="38">
        <v>11</v>
      </c>
      <c r="W120" s="38">
        <v>10</v>
      </c>
      <c r="X120" s="38">
        <v>22</v>
      </c>
      <c r="Y120" s="38">
        <v>15</v>
      </c>
      <c r="Z120" s="38">
        <v>18</v>
      </c>
      <c r="AA120" s="38">
        <v>7</v>
      </c>
      <c r="AB120" s="47">
        <f t="shared" si="10"/>
        <v>122</v>
      </c>
      <c r="AC120" s="40">
        <v>10</v>
      </c>
      <c r="AD120" s="75">
        <f t="shared" si="11"/>
        <v>12.2</v>
      </c>
    </row>
    <row r="121" spans="1:30" x14ac:dyDescent="0.2">
      <c r="A121" s="28">
        <v>13</v>
      </c>
      <c r="B121" s="28" t="s">
        <v>118</v>
      </c>
      <c r="C121" s="47">
        <v>58</v>
      </c>
      <c r="R121" s="38">
        <v>20</v>
      </c>
      <c r="S121" s="38">
        <v>10</v>
      </c>
      <c r="T121" s="38">
        <v>10</v>
      </c>
      <c r="U121" s="38">
        <v>11</v>
      </c>
      <c r="V121" s="38">
        <v>7</v>
      </c>
      <c r="W121" s="7"/>
      <c r="X121" s="7"/>
      <c r="Y121" s="7"/>
      <c r="Z121" s="7"/>
      <c r="AA121" s="7"/>
      <c r="AB121" s="47">
        <f t="shared" si="10"/>
        <v>58</v>
      </c>
      <c r="AC121" s="40">
        <v>10</v>
      </c>
      <c r="AD121" s="75">
        <f t="shared" si="11"/>
        <v>11.6</v>
      </c>
    </row>
    <row r="122" spans="1:30" x14ac:dyDescent="0.2">
      <c r="A122" s="28">
        <v>15</v>
      </c>
      <c r="B122" s="28" t="s">
        <v>117</v>
      </c>
      <c r="C122" s="47">
        <v>49</v>
      </c>
      <c r="R122" s="38">
        <v>12</v>
      </c>
      <c r="S122" s="7"/>
      <c r="T122" s="38">
        <v>6</v>
      </c>
      <c r="U122" s="7"/>
      <c r="V122" s="38">
        <v>8</v>
      </c>
      <c r="W122" s="7"/>
      <c r="X122" s="38">
        <v>9</v>
      </c>
      <c r="Y122" s="38">
        <v>14</v>
      </c>
      <c r="Z122" s="7"/>
      <c r="AA122" s="7"/>
      <c r="AB122" s="47">
        <f t="shared" si="10"/>
        <v>49</v>
      </c>
      <c r="AC122" s="40">
        <v>10</v>
      </c>
      <c r="AD122" s="75">
        <f t="shared" si="11"/>
        <v>9.8000000000000007</v>
      </c>
    </row>
    <row r="123" spans="1:30" x14ac:dyDescent="0.2">
      <c r="A123" s="28">
        <v>16</v>
      </c>
      <c r="B123" s="28" t="s">
        <v>124</v>
      </c>
      <c r="C123" s="47">
        <v>28</v>
      </c>
      <c r="U123" s="38">
        <v>8</v>
      </c>
      <c r="V123" s="38">
        <v>4</v>
      </c>
      <c r="W123" s="38">
        <v>8</v>
      </c>
      <c r="X123" s="38">
        <v>7</v>
      </c>
      <c r="Y123" s="7"/>
      <c r="Z123" s="38">
        <v>1</v>
      </c>
      <c r="AA123" s="7"/>
      <c r="AB123" s="47">
        <f t="shared" si="10"/>
        <v>28</v>
      </c>
      <c r="AC123" s="40">
        <v>7</v>
      </c>
      <c r="AD123" s="75">
        <f t="shared" si="11"/>
        <v>5.6</v>
      </c>
    </row>
    <row r="124" spans="1:30" x14ac:dyDescent="0.2">
      <c r="A124" s="28">
        <v>18</v>
      </c>
      <c r="B124" s="28" t="s">
        <v>239</v>
      </c>
      <c r="C124" s="47">
        <v>16</v>
      </c>
      <c r="R124" s="38">
        <v>10</v>
      </c>
      <c r="S124" s="38">
        <v>4</v>
      </c>
      <c r="T124" s="38">
        <v>2</v>
      </c>
      <c r="U124" s="7"/>
      <c r="V124" s="7"/>
      <c r="W124" s="7"/>
      <c r="X124" s="7"/>
      <c r="Y124" s="7"/>
      <c r="Z124" s="7"/>
      <c r="AA124" s="7"/>
      <c r="AB124" s="47">
        <f t="shared" si="10"/>
        <v>16</v>
      </c>
      <c r="AC124" s="40">
        <v>10</v>
      </c>
      <c r="AD124" s="75">
        <f t="shared" si="11"/>
        <v>5.333333333333333</v>
      </c>
    </row>
    <row r="125" spans="1:30" x14ac:dyDescent="0.2">
      <c r="A125" s="28">
        <v>19</v>
      </c>
      <c r="B125" s="28" t="s">
        <v>113</v>
      </c>
      <c r="C125" s="47">
        <v>8</v>
      </c>
      <c r="W125" s="38">
        <v>5</v>
      </c>
      <c r="X125" s="7"/>
      <c r="Y125" s="7"/>
      <c r="Z125" s="7"/>
      <c r="AA125" s="38">
        <v>3</v>
      </c>
      <c r="AB125" s="47">
        <f t="shared" si="10"/>
        <v>8</v>
      </c>
      <c r="AC125" s="40">
        <v>5</v>
      </c>
      <c r="AD125" s="75">
        <f t="shared" si="11"/>
        <v>4</v>
      </c>
    </row>
    <row r="126" spans="1:30" s="35" customFormat="1" x14ac:dyDescent="0.2">
      <c r="B126" s="35" t="s">
        <v>832</v>
      </c>
      <c r="C126" s="36">
        <f>SUM(C3:C125)</f>
        <v>86915</v>
      </c>
      <c r="D126" s="36">
        <f>SUM(D3:D125)</f>
        <v>2964</v>
      </c>
      <c r="E126" s="36">
        <f t="shared" ref="E126:AA126" si="12">SUM(E3:E125)</f>
        <v>3159</v>
      </c>
      <c r="F126" s="36">
        <f t="shared" si="12"/>
        <v>3443</v>
      </c>
      <c r="G126" s="36">
        <f t="shared" si="12"/>
        <v>3394</v>
      </c>
      <c r="H126" s="36">
        <f t="shared" si="12"/>
        <v>4033</v>
      </c>
      <c r="I126" s="36">
        <f t="shared" si="12"/>
        <v>4041</v>
      </c>
      <c r="J126" s="36">
        <f t="shared" si="12"/>
        <v>4589</v>
      </c>
      <c r="K126" s="36">
        <f t="shared" si="12"/>
        <v>4798</v>
      </c>
      <c r="L126" s="36">
        <f t="shared" si="12"/>
        <v>4588</v>
      </c>
      <c r="M126" s="36">
        <f t="shared" si="12"/>
        <v>4472</v>
      </c>
      <c r="N126" s="36">
        <f t="shared" si="12"/>
        <v>4206</v>
      </c>
      <c r="O126" s="36">
        <f t="shared" si="12"/>
        <v>3842</v>
      </c>
      <c r="P126" s="36">
        <f t="shared" si="12"/>
        <v>3841</v>
      </c>
      <c r="Q126" s="36">
        <f t="shared" si="12"/>
        <v>3033</v>
      </c>
      <c r="R126" s="36">
        <f t="shared" si="12"/>
        <v>3033</v>
      </c>
      <c r="S126" s="36">
        <f t="shared" si="12"/>
        <v>3032</v>
      </c>
      <c r="T126" s="36">
        <f t="shared" si="12"/>
        <v>3060</v>
      </c>
      <c r="U126" s="36">
        <f t="shared" si="12"/>
        <v>2962</v>
      </c>
      <c r="V126" s="36">
        <f t="shared" si="12"/>
        <v>3014</v>
      </c>
      <c r="W126" s="36">
        <f t="shared" si="12"/>
        <v>3024</v>
      </c>
      <c r="X126" s="36">
        <f t="shared" si="12"/>
        <v>2932</v>
      </c>
      <c r="Y126" s="36">
        <f t="shared" si="12"/>
        <v>3039</v>
      </c>
      <c r="Z126" s="36">
        <f t="shared" si="12"/>
        <v>2538</v>
      </c>
      <c r="AA126" s="90">
        <f t="shared" si="12"/>
        <v>1661</v>
      </c>
      <c r="AB126" s="36">
        <f>SUM(AB3:AB125)</f>
        <v>82698</v>
      </c>
      <c r="AC126" s="46"/>
      <c r="AD126" s="36">
        <f>AVERAGE(D126:AA126)</f>
        <v>3445.75</v>
      </c>
    </row>
    <row r="127" spans="1:30" s="49" customFormat="1" x14ac:dyDescent="0.2">
      <c r="B127" s="50" t="s">
        <v>244</v>
      </c>
      <c r="C127" s="36">
        <v>649428</v>
      </c>
      <c r="D127" s="36">
        <v>24546</v>
      </c>
      <c r="E127" s="36">
        <v>25753</v>
      </c>
      <c r="F127" s="36">
        <v>25506</v>
      </c>
      <c r="G127" s="36">
        <v>25187</v>
      </c>
      <c r="H127" s="36">
        <v>29609</v>
      </c>
      <c r="I127" s="36">
        <v>29754</v>
      </c>
      <c r="J127" s="36">
        <v>32136</v>
      </c>
      <c r="K127" s="36">
        <v>34691</v>
      </c>
      <c r="L127" s="36">
        <v>33352</v>
      </c>
      <c r="M127" s="36">
        <v>34296</v>
      </c>
      <c r="N127" s="36">
        <v>32823</v>
      </c>
      <c r="O127" s="36">
        <v>29592</v>
      </c>
      <c r="P127" s="36">
        <v>28200</v>
      </c>
      <c r="Q127" s="36">
        <v>24521</v>
      </c>
      <c r="R127" s="36">
        <v>22335</v>
      </c>
      <c r="S127" s="36">
        <v>21952</v>
      </c>
      <c r="T127" s="36">
        <v>22754</v>
      </c>
      <c r="U127" s="36">
        <v>21796</v>
      </c>
      <c r="V127" s="36">
        <v>22276</v>
      </c>
      <c r="W127" s="36">
        <v>20997</v>
      </c>
      <c r="X127" s="36">
        <v>20215</v>
      </c>
      <c r="Y127" s="36">
        <v>20895</v>
      </c>
      <c r="Z127" s="36">
        <v>18900</v>
      </c>
      <c r="AA127" s="90">
        <v>10215</v>
      </c>
      <c r="AB127" s="36">
        <v>612301</v>
      </c>
      <c r="AC127" s="36"/>
      <c r="AD127" s="36">
        <f t="shared" ref="AD127:AD128" si="13">AVERAGE(D127:AA127)</f>
        <v>25512.541666666668</v>
      </c>
    </row>
    <row r="128" spans="1:30" s="50" customFormat="1" x14ac:dyDescent="0.2">
      <c r="B128" s="50" t="s">
        <v>253</v>
      </c>
      <c r="C128" s="51">
        <f>SUM(C126)/C127</f>
        <v>0.13383315779424354</v>
      </c>
      <c r="D128" s="51">
        <f>SUM(D126)/D127</f>
        <v>0.12075287215839647</v>
      </c>
      <c r="E128" s="51">
        <f>SUM(E126)/E127</f>
        <v>0.1226653205451792</v>
      </c>
      <c r="F128" s="51">
        <f t="shared" ref="F128:AB128" si="14">SUM(F126)/F127</f>
        <v>0.13498784599702032</v>
      </c>
      <c r="G128" s="51">
        <f t="shared" si="14"/>
        <v>0.13475205463135745</v>
      </c>
      <c r="H128" s="51">
        <f t="shared" si="14"/>
        <v>0.13620858522746462</v>
      </c>
      <c r="I128" s="51">
        <f t="shared" si="14"/>
        <v>0.13581367211131276</v>
      </c>
      <c r="J128" s="51">
        <f t="shared" si="14"/>
        <v>0.14279935275080907</v>
      </c>
      <c r="K128" s="51">
        <f t="shared" si="14"/>
        <v>0.13830676544348677</v>
      </c>
      <c r="L128" s="51">
        <f t="shared" si="14"/>
        <v>0.13756296473974575</v>
      </c>
      <c r="M128" s="51">
        <f t="shared" si="14"/>
        <v>0.13039421506881269</v>
      </c>
      <c r="N128" s="51">
        <f t="shared" si="14"/>
        <v>0.12814185175029705</v>
      </c>
      <c r="O128" s="51">
        <f t="shared" si="14"/>
        <v>0.12983238713165721</v>
      </c>
      <c r="P128" s="51">
        <f t="shared" si="14"/>
        <v>0.13620567375886525</v>
      </c>
      <c r="Q128" s="51">
        <f t="shared" si="14"/>
        <v>0.12368989845438604</v>
      </c>
      <c r="R128" s="51">
        <f t="shared" si="14"/>
        <v>0.13579583613163196</v>
      </c>
      <c r="S128" s="51">
        <f t="shared" si="14"/>
        <v>0.13811953352769679</v>
      </c>
      <c r="T128" s="51">
        <f t="shared" si="14"/>
        <v>0.13448184934517007</v>
      </c>
      <c r="U128" s="51">
        <f t="shared" si="14"/>
        <v>0.13589649476968252</v>
      </c>
      <c r="V128" s="51">
        <f t="shared" si="14"/>
        <v>0.13530256778595798</v>
      </c>
      <c r="W128" s="51">
        <f t="shared" si="14"/>
        <v>0.14402057436776683</v>
      </c>
      <c r="X128" s="51">
        <f t="shared" si="14"/>
        <v>0.1450408112787534</v>
      </c>
      <c r="Y128" s="51">
        <f t="shared" si="14"/>
        <v>0.14544149318018665</v>
      </c>
      <c r="Z128" s="51">
        <f t="shared" si="14"/>
        <v>0.13428571428571429</v>
      </c>
      <c r="AA128" s="91">
        <f t="shared" si="14"/>
        <v>0.16260401370533528</v>
      </c>
      <c r="AB128" s="51">
        <f t="shared" si="14"/>
        <v>0.13506102390817587</v>
      </c>
      <c r="AC128" s="51"/>
      <c r="AD128" s="51">
        <f t="shared" si="13"/>
        <v>0.13596259783944528</v>
      </c>
    </row>
    <row r="130" spans="1:31" x14ac:dyDescent="0.2">
      <c r="B130" s="9"/>
    </row>
    <row r="131" spans="1:31" x14ac:dyDescent="0.2">
      <c r="A131" s="161"/>
      <c r="B131" s="158" t="s">
        <v>966</v>
      </c>
    </row>
    <row r="132" spans="1:31" x14ac:dyDescent="0.2">
      <c r="A132" s="30"/>
      <c r="C132" s="1"/>
    </row>
    <row r="133" spans="1:31" x14ac:dyDescent="0.2">
      <c r="A133" s="162"/>
      <c r="B133" s="159" t="s">
        <v>720</v>
      </c>
      <c r="C133" s="142">
        <v>311</v>
      </c>
      <c r="D133" s="143"/>
      <c r="E133" s="143"/>
      <c r="F133" s="143"/>
      <c r="G133" s="143">
        <v>2</v>
      </c>
      <c r="H133" s="144"/>
      <c r="I133" s="144"/>
      <c r="J133" s="144"/>
      <c r="K133" s="143">
        <v>20</v>
      </c>
      <c r="L133" s="143">
        <v>36</v>
      </c>
      <c r="M133" s="143">
        <v>51</v>
      </c>
      <c r="N133" s="143">
        <v>32</v>
      </c>
      <c r="O133" s="143">
        <v>37</v>
      </c>
      <c r="P133" s="143">
        <v>20</v>
      </c>
      <c r="Q133" s="143">
        <v>1</v>
      </c>
      <c r="R133" s="144"/>
      <c r="S133" s="143">
        <v>13</v>
      </c>
      <c r="T133" s="143">
        <v>6</v>
      </c>
      <c r="U133" s="143">
        <v>12</v>
      </c>
      <c r="V133" s="143">
        <v>16</v>
      </c>
      <c r="W133" s="144"/>
      <c r="X133" s="143">
        <v>22</v>
      </c>
      <c r="Y133" s="143">
        <v>10</v>
      </c>
      <c r="Z133" s="143">
        <v>18</v>
      </c>
      <c r="AA133" s="143">
        <v>15</v>
      </c>
      <c r="AB133" s="142">
        <f t="shared" ref="AB133:AB145" si="15">SUM(D133:AA133)</f>
        <v>311</v>
      </c>
      <c r="AC133" s="143">
        <v>24</v>
      </c>
      <c r="AD133" s="145">
        <f>AVERAGE(D133:AA133)</f>
        <v>19.4375</v>
      </c>
    </row>
    <row r="134" spans="1:31" x14ac:dyDescent="0.2">
      <c r="A134" s="162"/>
      <c r="B134" s="25" t="s">
        <v>719</v>
      </c>
      <c r="C134" s="146">
        <v>182</v>
      </c>
      <c r="D134" s="26"/>
      <c r="E134" s="26"/>
      <c r="F134" s="26">
        <v>8</v>
      </c>
      <c r="G134" s="26">
        <v>9</v>
      </c>
      <c r="H134" s="26">
        <v>5</v>
      </c>
      <c r="I134" s="26"/>
      <c r="J134" s="26"/>
      <c r="K134" s="26">
        <v>8</v>
      </c>
      <c r="L134" s="26">
        <v>2</v>
      </c>
      <c r="M134" s="26">
        <v>11</v>
      </c>
      <c r="N134" s="26">
        <v>10</v>
      </c>
      <c r="O134" s="26">
        <v>13</v>
      </c>
      <c r="P134" s="26">
        <v>23</v>
      </c>
      <c r="Q134" s="26">
        <v>6</v>
      </c>
      <c r="R134" s="26">
        <v>6</v>
      </c>
      <c r="S134" s="26">
        <v>6</v>
      </c>
      <c r="T134" s="26">
        <v>14</v>
      </c>
      <c r="U134" s="26">
        <v>4</v>
      </c>
      <c r="V134" s="26">
        <v>16</v>
      </c>
      <c r="W134" s="26">
        <v>5</v>
      </c>
      <c r="X134" s="26">
        <v>8</v>
      </c>
      <c r="Y134" s="26">
        <v>18</v>
      </c>
      <c r="Z134" s="26">
        <v>5</v>
      </c>
      <c r="AA134" s="26">
        <v>5</v>
      </c>
      <c r="AB134" s="146">
        <f t="shared" si="15"/>
        <v>182</v>
      </c>
      <c r="AC134" s="26">
        <v>24</v>
      </c>
      <c r="AD134" s="147">
        <f t="shared" ref="AD134:AD145" si="16">AVERAGE(D134:AA134)</f>
        <v>9.1</v>
      </c>
    </row>
    <row r="135" spans="1:31" x14ac:dyDescent="0.2">
      <c r="A135" s="162"/>
      <c r="B135" s="25" t="s">
        <v>722</v>
      </c>
      <c r="C135" s="146">
        <v>340</v>
      </c>
      <c r="D135" s="26">
        <v>6</v>
      </c>
      <c r="E135" s="26">
        <v>20</v>
      </c>
      <c r="F135" s="26">
        <v>1</v>
      </c>
      <c r="G135" s="26">
        <v>4</v>
      </c>
      <c r="H135" s="26">
        <v>11</v>
      </c>
      <c r="I135" s="26">
        <v>18</v>
      </c>
      <c r="J135" s="26">
        <v>12</v>
      </c>
      <c r="K135" s="26">
        <v>29</v>
      </c>
      <c r="L135" s="26">
        <v>10</v>
      </c>
      <c r="M135" s="26">
        <v>41</v>
      </c>
      <c r="N135" s="26">
        <v>24</v>
      </c>
      <c r="O135" s="26">
        <v>21</v>
      </c>
      <c r="P135" s="26">
        <v>10</v>
      </c>
      <c r="Q135" s="26">
        <v>23</v>
      </c>
      <c r="R135" s="26">
        <v>18</v>
      </c>
      <c r="S135" s="26">
        <v>4</v>
      </c>
      <c r="T135" s="26">
        <v>18</v>
      </c>
      <c r="U135" s="26">
        <v>12</v>
      </c>
      <c r="V135" s="26">
        <v>9</v>
      </c>
      <c r="W135" s="26">
        <v>9</v>
      </c>
      <c r="X135" s="26">
        <v>5</v>
      </c>
      <c r="Y135" s="26">
        <v>16</v>
      </c>
      <c r="Z135" s="26">
        <v>13</v>
      </c>
      <c r="AA135" s="26">
        <v>0</v>
      </c>
      <c r="AB135" s="146">
        <f t="shared" si="15"/>
        <v>334</v>
      </c>
      <c r="AC135" s="26">
        <v>24</v>
      </c>
      <c r="AD135" s="147">
        <f t="shared" si="16"/>
        <v>13.916666666666666</v>
      </c>
    </row>
    <row r="136" spans="1:31" x14ac:dyDescent="0.2">
      <c r="A136" s="162" t="s">
        <v>895</v>
      </c>
      <c r="B136" s="160" t="s">
        <v>729</v>
      </c>
      <c r="C136" s="154">
        <f t="shared" ref="C136:P136" si="17">SUM(C133:C135)</f>
        <v>833</v>
      </c>
      <c r="D136" s="154">
        <f t="shared" si="17"/>
        <v>6</v>
      </c>
      <c r="E136" s="154">
        <f t="shared" si="17"/>
        <v>20</v>
      </c>
      <c r="F136" s="154">
        <f t="shared" si="17"/>
        <v>9</v>
      </c>
      <c r="G136" s="154">
        <f t="shared" si="17"/>
        <v>15</v>
      </c>
      <c r="H136" s="154">
        <f t="shared" si="17"/>
        <v>16</v>
      </c>
      <c r="I136" s="154">
        <f t="shared" si="17"/>
        <v>18</v>
      </c>
      <c r="J136" s="154">
        <f t="shared" si="17"/>
        <v>12</v>
      </c>
      <c r="K136" s="154">
        <f t="shared" si="17"/>
        <v>57</v>
      </c>
      <c r="L136" s="154">
        <f t="shared" si="17"/>
        <v>48</v>
      </c>
      <c r="M136" s="154">
        <f t="shared" si="17"/>
        <v>103</v>
      </c>
      <c r="N136" s="154">
        <f t="shared" si="17"/>
        <v>66</v>
      </c>
      <c r="O136" s="154">
        <f t="shared" si="17"/>
        <v>71</v>
      </c>
      <c r="P136" s="154">
        <f t="shared" si="17"/>
        <v>53</v>
      </c>
      <c r="Q136" s="154">
        <f t="shared" ref="Q136:AA136" si="18">SUM(Q133:Q135)</f>
        <v>30</v>
      </c>
      <c r="R136" s="154">
        <f t="shared" si="18"/>
        <v>24</v>
      </c>
      <c r="S136" s="154">
        <f t="shared" si="18"/>
        <v>23</v>
      </c>
      <c r="T136" s="154">
        <f t="shared" si="18"/>
        <v>38</v>
      </c>
      <c r="U136" s="154">
        <f t="shared" si="18"/>
        <v>28</v>
      </c>
      <c r="V136" s="154">
        <f t="shared" si="18"/>
        <v>41</v>
      </c>
      <c r="W136" s="154">
        <f t="shared" si="18"/>
        <v>14</v>
      </c>
      <c r="X136" s="154">
        <f t="shared" si="18"/>
        <v>35</v>
      </c>
      <c r="Y136" s="154">
        <f t="shared" si="18"/>
        <v>44</v>
      </c>
      <c r="Z136" s="154">
        <f t="shared" si="18"/>
        <v>36</v>
      </c>
      <c r="AA136" s="154">
        <f t="shared" si="18"/>
        <v>20</v>
      </c>
      <c r="AB136" s="157">
        <f t="shared" si="15"/>
        <v>827</v>
      </c>
      <c r="AC136" s="154">
        <v>24</v>
      </c>
      <c r="AD136" s="155">
        <f t="shared" si="16"/>
        <v>34.458333333333336</v>
      </c>
      <c r="AE136" s="46" t="s">
        <v>895</v>
      </c>
    </row>
    <row r="137" spans="1:31" x14ac:dyDescent="0.2">
      <c r="A137" s="162"/>
      <c r="B137" s="25" t="s">
        <v>98</v>
      </c>
      <c r="C137" s="146">
        <v>581</v>
      </c>
      <c r="D137" s="26">
        <v>6</v>
      </c>
      <c r="E137" s="26">
        <v>29</v>
      </c>
      <c r="F137" s="26">
        <v>22</v>
      </c>
      <c r="G137" s="26">
        <v>10</v>
      </c>
      <c r="H137" s="26">
        <v>10</v>
      </c>
      <c r="I137" s="26">
        <v>15</v>
      </c>
      <c r="J137" s="26">
        <v>14</v>
      </c>
      <c r="K137" s="26">
        <v>17</v>
      </c>
      <c r="L137" s="26">
        <v>29</v>
      </c>
      <c r="M137" s="26">
        <v>23</v>
      </c>
      <c r="N137" s="26">
        <v>26</v>
      </c>
      <c r="O137" s="26">
        <v>8</v>
      </c>
      <c r="P137" s="26">
        <v>51</v>
      </c>
      <c r="Q137" s="26">
        <v>26</v>
      </c>
      <c r="R137" s="26">
        <v>45</v>
      </c>
      <c r="S137" s="26">
        <v>26</v>
      </c>
      <c r="T137" s="26">
        <v>43</v>
      </c>
      <c r="U137" s="26">
        <v>17</v>
      </c>
      <c r="V137" s="26">
        <v>9</v>
      </c>
      <c r="W137" s="26">
        <v>28</v>
      </c>
      <c r="X137" s="26">
        <v>27</v>
      </c>
      <c r="Y137" s="26">
        <v>53</v>
      </c>
      <c r="Z137" s="26">
        <v>21</v>
      </c>
      <c r="AA137" s="148"/>
      <c r="AB137" s="146">
        <f t="shared" si="15"/>
        <v>555</v>
      </c>
      <c r="AC137" s="26">
        <v>24</v>
      </c>
      <c r="AD137" s="147">
        <f t="shared" si="16"/>
        <v>24.130434782608695</v>
      </c>
      <c r="AE137" s="46"/>
    </row>
    <row r="138" spans="1:31" x14ac:dyDescent="0.2">
      <c r="A138" s="162"/>
      <c r="B138" s="25" t="s">
        <v>894</v>
      </c>
      <c r="C138" s="146">
        <v>182</v>
      </c>
      <c r="D138" s="26">
        <v>7</v>
      </c>
      <c r="E138" s="148"/>
      <c r="F138" s="26">
        <v>3</v>
      </c>
      <c r="G138" s="26">
        <v>1</v>
      </c>
      <c r="H138" s="148"/>
      <c r="I138" s="148"/>
      <c r="J138" s="26">
        <v>6</v>
      </c>
      <c r="K138" s="148"/>
      <c r="L138" s="26">
        <v>10</v>
      </c>
      <c r="M138" s="26">
        <v>20</v>
      </c>
      <c r="N138" s="26">
        <v>7</v>
      </c>
      <c r="O138" s="26">
        <v>9</v>
      </c>
      <c r="P138" s="26">
        <v>10</v>
      </c>
      <c r="Q138" s="26">
        <v>5</v>
      </c>
      <c r="R138" s="26">
        <v>12</v>
      </c>
      <c r="S138" s="26">
        <v>5</v>
      </c>
      <c r="T138" s="26">
        <v>13</v>
      </c>
      <c r="U138" s="26">
        <v>3</v>
      </c>
      <c r="V138" s="26">
        <v>13</v>
      </c>
      <c r="W138" s="26">
        <v>8</v>
      </c>
      <c r="X138" s="148"/>
      <c r="Y138" s="26">
        <v>13</v>
      </c>
      <c r="Z138" s="26">
        <v>20</v>
      </c>
      <c r="AA138" s="26">
        <v>5</v>
      </c>
      <c r="AB138" s="146">
        <f t="shared" si="15"/>
        <v>170</v>
      </c>
      <c r="AC138" s="26">
        <v>24</v>
      </c>
      <c r="AD138" s="147">
        <f t="shared" si="16"/>
        <v>8.9473684210526319</v>
      </c>
      <c r="AE138" s="46"/>
    </row>
    <row r="139" spans="1:31" x14ac:dyDescent="0.2">
      <c r="A139" s="162"/>
      <c r="B139" s="25" t="s">
        <v>724</v>
      </c>
      <c r="C139" s="146">
        <v>138</v>
      </c>
      <c r="D139" s="26"/>
      <c r="E139" s="26"/>
      <c r="F139" s="26">
        <v>1</v>
      </c>
      <c r="G139" s="26">
        <v>2</v>
      </c>
      <c r="H139" s="148"/>
      <c r="I139" s="26">
        <v>5</v>
      </c>
      <c r="J139" s="26">
        <v>2</v>
      </c>
      <c r="K139" s="148"/>
      <c r="L139" s="26">
        <v>2</v>
      </c>
      <c r="M139" s="26">
        <v>3</v>
      </c>
      <c r="N139" s="26">
        <v>11</v>
      </c>
      <c r="O139" s="26">
        <v>4</v>
      </c>
      <c r="P139" s="26">
        <v>8</v>
      </c>
      <c r="Q139" s="26">
        <v>5</v>
      </c>
      <c r="R139" s="26">
        <v>9</v>
      </c>
      <c r="S139" s="26">
        <v>11</v>
      </c>
      <c r="T139" s="26">
        <v>15</v>
      </c>
      <c r="U139" s="26">
        <v>1</v>
      </c>
      <c r="V139" s="26">
        <v>6</v>
      </c>
      <c r="W139" s="26">
        <v>7</v>
      </c>
      <c r="X139" s="26">
        <v>17</v>
      </c>
      <c r="Y139" s="26">
        <v>5</v>
      </c>
      <c r="Z139" s="26">
        <v>10</v>
      </c>
      <c r="AA139" s="148"/>
      <c r="AB139" s="146">
        <f t="shared" si="15"/>
        <v>124</v>
      </c>
      <c r="AC139" s="26">
        <v>24</v>
      </c>
      <c r="AD139" s="147">
        <f t="shared" si="16"/>
        <v>6.5263157894736841</v>
      </c>
      <c r="AE139" s="46"/>
    </row>
    <row r="140" spans="1:31" x14ac:dyDescent="0.2">
      <c r="A140" s="162"/>
      <c r="B140" s="25" t="s">
        <v>723</v>
      </c>
      <c r="C140" s="146">
        <v>130</v>
      </c>
      <c r="D140" s="26"/>
      <c r="E140" s="26"/>
      <c r="F140" s="26"/>
      <c r="G140" s="26"/>
      <c r="H140" s="26">
        <v>1</v>
      </c>
      <c r="I140" s="26">
        <v>4</v>
      </c>
      <c r="J140" s="26">
        <v>8</v>
      </c>
      <c r="K140" s="26">
        <v>6</v>
      </c>
      <c r="L140" s="26">
        <v>3</v>
      </c>
      <c r="M140" s="26">
        <v>11</v>
      </c>
      <c r="N140" s="26">
        <v>7</v>
      </c>
      <c r="O140" s="26">
        <v>18</v>
      </c>
      <c r="P140" s="26">
        <v>6</v>
      </c>
      <c r="Q140" s="26">
        <v>2</v>
      </c>
      <c r="R140" s="26">
        <v>13</v>
      </c>
      <c r="S140" s="26">
        <v>7</v>
      </c>
      <c r="T140" s="26">
        <v>8</v>
      </c>
      <c r="U140" s="26">
        <v>5</v>
      </c>
      <c r="V140" s="26">
        <v>4</v>
      </c>
      <c r="W140" s="26">
        <v>5</v>
      </c>
      <c r="X140" s="26">
        <v>5</v>
      </c>
      <c r="Y140" s="26">
        <v>1</v>
      </c>
      <c r="Z140" s="26">
        <v>6</v>
      </c>
      <c r="AA140" s="148"/>
      <c r="AB140" s="146">
        <f t="shared" si="15"/>
        <v>120</v>
      </c>
      <c r="AC140" s="26">
        <v>24</v>
      </c>
      <c r="AD140" s="147">
        <f t="shared" si="16"/>
        <v>6.3157894736842106</v>
      </c>
      <c r="AE140" s="46"/>
    </row>
    <row r="141" spans="1:31" x14ac:dyDescent="0.2">
      <c r="A141" s="162"/>
      <c r="B141" s="25" t="s">
        <v>725</v>
      </c>
      <c r="C141" s="146">
        <v>273</v>
      </c>
      <c r="D141" s="26">
        <v>5</v>
      </c>
      <c r="E141" s="26">
        <v>8</v>
      </c>
      <c r="F141" s="26">
        <v>10</v>
      </c>
      <c r="G141" s="26">
        <v>8</v>
      </c>
      <c r="H141" s="26">
        <v>1</v>
      </c>
      <c r="I141" s="26">
        <v>11</v>
      </c>
      <c r="J141" s="26">
        <v>23</v>
      </c>
      <c r="K141" s="26">
        <v>29</v>
      </c>
      <c r="L141" s="26">
        <v>7</v>
      </c>
      <c r="M141" s="26">
        <v>10</v>
      </c>
      <c r="N141" s="26">
        <v>6</v>
      </c>
      <c r="O141" s="26">
        <v>6</v>
      </c>
      <c r="P141" s="26">
        <v>6</v>
      </c>
      <c r="Q141" s="26">
        <v>12</v>
      </c>
      <c r="R141" s="26">
        <v>14</v>
      </c>
      <c r="S141" s="26">
        <v>8</v>
      </c>
      <c r="T141" s="26">
        <v>3</v>
      </c>
      <c r="U141" s="26">
        <v>4</v>
      </c>
      <c r="V141" s="26">
        <v>27</v>
      </c>
      <c r="W141" s="26">
        <v>13</v>
      </c>
      <c r="X141" s="26">
        <v>2</v>
      </c>
      <c r="Y141" s="26">
        <v>29</v>
      </c>
      <c r="Z141" s="26">
        <v>7</v>
      </c>
      <c r="AA141" s="26">
        <v>26</v>
      </c>
      <c r="AB141" s="146">
        <f t="shared" si="15"/>
        <v>275</v>
      </c>
      <c r="AC141" s="26">
        <v>24</v>
      </c>
      <c r="AD141" s="147">
        <f t="shared" si="16"/>
        <v>11.458333333333334</v>
      </c>
      <c r="AE141" s="46"/>
    </row>
    <row r="142" spans="1:31" s="35" customFormat="1" x14ac:dyDescent="0.2">
      <c r="A142" s="162" t="s">
        <v>895</v>
      </c>
      <c r="B142" s="160" t="s">
        <v>736</v>
      </c>
      <c r="C142" s="157">
        <f>SUM(C137:C141)</f>
        <v>1304</v>
      </c>
      <c r="D142" s="154">
        <f t="shared" ref="D142:P142" si="19">SUM(D137:D141)</f>
        <v>18</v>
      </c>
      <c r="E142" s="154">
        <f t="shared" si="19"/>
        <v>37</v>
      </c>
      <c r="F142" s="154">
        <f t="shared" si="19"/>
        <v>36</v>
      </c>
      <c r="G142" s="154">
        <f t="shared" si="19"/>
        <v>21</v>
      </c>
      <c r="H142" s="154">
        <f t="shared" si="19"/>
        <v>12</v>
      </c>
      <c r="I142" s="154">
        <f t="shared" si="19"/>
        <v>35</v>
      </c>
      <c r="J142" s="154">
        <f t="shared" si="19"/>
        <v>53</v>
      </c>
      <c r="K142" s="154">
        <f t="shared" si="19"/>
        <v>52</v>
      </c>
      <c r="L142" s="154">
        <f t="shared" si="19"/>
        <v>51</v>
      </c>
      <c r="M142" s="154">
        <f t="shared" si="19"/>
        <v>67</v>
      </c>
      <c r="N142" s="154">
        <f t="shared" si="19"/>
        <v>57</v>
      </c>
      <c r="O142" s="154">
        <f t="shared" si="19"/>
        <v>45</v>
      </c>
      <c r="P142" s="154">
        <f t="shared" si="19"/>
        <v>81</v>
      </c>
      <c r="Q142" s="154">
        <f>SUM(Q137:Q141)</f>
        <v>50</v>
      </c>
      <c r="R142" s="154">
        <f t="shared" ref="R142:AA142" si="20">SUM(R137:R141)</f>
        <v>93</v>
      </c>
      <c r="S142" s="154">
        <f t="shared" si="20"/>
        <v>57</v>
      </c>
      <c r="T142" s="154">
        <f t="shared" si="20"/>
        <v>82</v>
      </c>
      <c r="U142" s="154">
        <f t="shared" si="20"/>
        <v>30</v>
      </c>
      <c r="V142" s="154">
        <f t="shared" si="20"/>
        <v>59</v>
      </c>
      <c r="W142" s="154">
        <f t="shared" si="20"/>
        <v>61</v>
      </c>
      <c r="X142" s="154">
        <f t="shared" si="20"/>
        <v>51</v>
      </c>
      <c r="Y142" s="154">
        <f t="shared" si="20"/>
        <v>101</v>
      </c>
      <c r="Z142" s="154">
        <f t="shared" si="20"/>
        <v>64</v>
      </c>
      <c r="AA142" s="154">
        <f t="shared" si="20"/>
        <v>31</v>
      </c>
      <c r="AB142" s="157">
        <f>SUM(D142:AA142)</f>
        <v>1244</v>
      </c>
      <c r="AC142" s="154">
        <v>24</v>
      </c>
      <c r="AD142" s="155">
        <f t="shared" si="16"/>
        <v>51.833333333333336</v>
      </c>
      <c r="AE142" s="46" t="s">
        <v>895</v>
      </c>
    </row>
    <row r="143" spans="1:31" x14ac:dyDescent="0.2">
      <c r="A143" s="162"/>
      <c r="B143" s="25" t="s">
        <v>727</v>
      </c>
      <c r="C143" s="146">
        <v>166</v>
      </c>
      <c r="D143" s="26"/>
      <c r="E143" s="26"/>
      <c r="F143" s="26"/>
      <c r="G143" s="26"/>
      <c r="H143" s="26"/>
      <c r="I143" s="26"/>
      <c r="J143" s="26"/>
      <c r="K143" s="26"/>
      <c r="L143" s="26"/>
      <c r="M143" s="26"/>
      <c r="N143" s="26"/>
      <c r="O143" s="26"/>
      <c r="P143" s="26"/>
      <c r="Q143" s="26"/>
      <c r="R143" s="26"/>
      <c r="S143" s="26"/>
      <c r="T143" s="26"/>
      <c r="U143" s="26">
        <v>12</v>
      </c>
      <c r="V143" s="26">
        <v>15</v>
      </c>
      <c r="W143" s="26">
        <v>13</v>
      </c>
      <c r="X143" s="26">
        <v>8</v>
      </c>
      <c r="Y143" s="26">
        <v>31</v>
      </c>
      <c r="Z143" s="26">
        <v>45</v>
      </c>
      <c r="AA143" s="26">
        <v>42</v>
      </c>
      <c r="AB143" s="146">
        <f t="shared" si="15"/>
        <v>166</v>
      </c>
      <c r="AC143" s="26">
        <v>7</v>
      </c>
      <c r="AD143" s="147">
        <f t="shared" si="16"/>
        <v>23.714285714285715</v>
      </c>
      <c r="AE143" s="46"/>
    </row>
    <row r="144" spans="1:31" x14ac:dyDescent="0.2">
      <c r="A144" s="162"/>
      <c r="B144" s="25" t="s">
        <v>728</v>
      </c>
      <c r="C144" s="146">
        <v>201</v>
      </c>
      <c r="D144" s="26">
        <v>3</v>
      </c>
      <c r="E144" s="26">
        <v>2</v>
      </c>
      <c r="F144" s="26">
        <v>12</v>
      </c>
      <c r="G144" s="148"/>
      <c r="H144" s="26">
        <v>6</v>
      </c>
      <c r="I144" s="26">
        <v>6</v>
      </c>
      <c r="J144" s="26">
        <v>13</v>
      </c>
      <c r="K144" s="148"/>
      <c r="L144" s="26">
        <v>24</v>
      </c>
      <c r="M144" s="26">
        <v>4</v>
      </c>
      <c r="N144" s="26">
        <v>19</v>
      </c>
      <c r="O144" s="26">
        <v>12</v>
      </c>
      <c r="P144" s="26">
        <v>10</v>
      </c>
      <c r="Q144" s="149"/>
      <c r="R144" s="26">
        <v>22</v>
      </c>
      <c r="S144" s="148"/>
      <c r="T144" s="26">
        <v>6</v>
      </c>
      <c r="U144" s="148"/>
      <c r="V144" s="26">
        <v>6</v>
      </c>
      <c r="W144" s="26">
        <v>14</v>
      </c>
      <c r="X144" s="26">
        <v>5</v>
      </c>
      <c r="Y144" s="26">
        <v>5</v>
      </c>
      <c r="Z144" s="26">
        <v>15</v>
      </c>
      <c r="AA144" s="26">
        <v>17</v>
      </c>
      <c r="AB144" s="146">
        <f t="shared" si="15"/>
        <v>201</v>
      </c>
      <c r="AC144" s="26">
        <v>24</v>
      </c>
      <c r="AD144" s="147">
        <f t="shared" si="16"/>
        <v>10.578947368421053</v>
      </c>
      <c r="AE144" s="46"/>
    </row>
    <row r="145" spans="1:32" s="9" customFormat="1" x14ac:dyDescent="0.2">
      <c r="A145" s="162" t="s">
        <v>895</v>
      </c>
      <c r="B145" s="160" t="s">
        <v>737</v>
      </c>
      <c r="C145" s="154">
        <f t="shared" ref="C145:P145" si="21">SUM(C143:C144)</f>
        <v>367</v>
      </c>
      <c r="D145" s="154">
        <f t="shared" si="21"/>
        <v>3</v>
      </c>
      <c r="E145" s="154">
        <f t="shared" si="21"/>
        <v>2</v>
      </c>
      <c r="F145" s="154">
        <f t="shared" si="21"/>
        <v>12</v>
      </c>
      <c r="G145" s="154">
        <f t="shared" si="21"/>
        <v>0</v>
      </c>
      <c r="H145" s="154">
        <f t="shared" si="21"/>
        <v>6</v>
      </c>
      <c r="I145" s="154">
        <f t="shared" si="21"/>
        <v>6</v>
      </c>
      <c r="J145" s="154">
        <f t="shared" si="21"/>
        <v>13</v>
      </c>
      <c r="K145" s="154">
        <f t="shared" si="21"/>
        <v>0</v>
      </c>
      <c r="L145" s="154">
        <f t="shared" si="21"/>
        <v>24</v>
      </c>
      <c r="M145" s="154">
        <f t="shared" si="21"/>
        <v>4</v>
      </c>
      <c r="N145" s="154">
        <f t="shared" si="21"/>
        <v>19</v>
      </c>
      <c r="O145" s="154">
        <f t="shared" si="21"/>
        <v>12</v>
      </c>
      <c r="P145" s="154">
        <f t="shared" si="21"/>
        <v>10</v>
      </c>
      <c r="Q145" s="154">
        <f>SUM(Q143:Q144)</f>
        <v>0</v>
      </c>
      <c r="R145" s="154">
        <f t="shared" ref="R145:AA145" si="22">SUM(R143:R144)</f>
        <v>22</v>
      </c>
      <c r="S145" s="154">
        <f t="shared" si="22"/>
        <v>0</v>
      </c>
      <c r="T145" s="154">
        <f t="shared" si="22"/>
        <v>6</v>
      </c>
      <c r="U145" s="154">
        <f t="shared" si="22"/>
        <v>12</v>
      </c>
      <c r="V145" s="154">
        <f t="shared" si="22"/>
        <v>21</v>
      </c>
      <c r="W145" s="154">
        <f t="shared" si="22"/>
        <v>27</v>
      </c>
      <c r="X145" s="154">
        <f t="shared" si="22"/>
        <v>13</v>
      </c>
      <c r="Y145" s="154">
        <f t="shared" si="22"/>
        <v>36</v>
      </c>
      <c r="Z145" s="154">
        <f t="shared" si="22"/>
        <v>60</v>
      </c>
      <c r="AA145" s="154">
        <f t="shared" si="22"/>
        <v>59</v>
      </c>
      <c r="AB145" s="157">
        <f t="shared" si="15"/>
        <v>367</v>
      </c>
      <c r="AC145" s="154">
        <v>24</v>
      </c>
      <c r="AD145" s="155">
        <f t="shared" si="16"/>
        <v>15.291666666666666</v>
      </c>
      <c r="AE145" s="46" t="s">
        <v>895</v>
      </c>
    </row>
    <row r="147" spans="1:32" x14ac:dyDescent="0.2">
      <c r="Q147" s="53"/>
      <c r="R147" s="53"/>
      <c r="S147" s="53"/>
      <c r="T147" s="53"/>
      <c r="U147" s="53"/>
      <c r="V147" s="53"/>
      <c r="W147" s="53"/>
      <c r="X147" s="53"/>
      <c r="Y147" s="53"/>
      <c r="Z147" s="53"/>
    </row>
    <row r="150" spans="1:32" x14ac:dyDescent="0.2">
      <c r="AC150" s="68"/>
      <c r="AD150" s="3"/>
      <c r="AE150" s="24"/>
      <c r="AF150" s="6"/>
    </row>
  </sheetData>
  <sortState ref="A3:AD104">
    <sortCondition descending="1" ref="AD3"/>
  </sortState>
  <mergeCells count="1">
    <mergeCell ref="D1:V1"/>
  </mergeCells>
  <pageMargins left="0.75" right="0.75" top="1" bottom="1" header="0.5" footer="0.5"/>
  <pageSetup paperSize="9" orientation="portrait" horizontalDpi="300" verticalDpi="300" r:id="rId1"/>
  <headerFooter alignWithMargins="0">
    <oddHeader>&amp;A</oddHeader>
    <oddFooter>Page &amp;P</oddFooter>
  </headerFooter>
  <ignoredErrors>
    <ignoredError sqref="D2:W2" numberStoredAsText="1"/>
    <ignoredError sqref="X126:AA126 AB105:AB125 AD105:AD125 AB3:AB104 AD3:AD104 AD127 AB133 AD133 AD134:AD145 AB134:AB141 AB143:AB145" formulaRange="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42"/>
  <sheetViews>
    <sheetView zoomScale="75" zoomScaleNormal="75" workbookViewId="0">
      <selection activeCell="A2" sqref="A2:D2"/>
    </sheetView>
  </sheetViews>
  <sheetFormatPr defaultRowHeight="12.75" x14ac:dyDescent="0.2"/>
  <cols>
    <col min="1" max="16384" width="9.140625" style="138"/>
  </cols>
  <sheetData>
    <row r="1" spans="1:27" ht="43.5" customHeight="1" x14ac:dyDescent="0.2">
      <c r="A1" s="299" t="s">
        <v>255</v>
      </c>
      <c r="B1" s="299"/>
      <c r="C1" s="299"/>
      <c r="D1" s="299"/>
      <c r="E1" s="299"/>
      <c r="F1" s="299"/>
      <c r="G1" s="299"/>
      <c r="H1" s="299"/>
      <c r="I1" s="299"/>
      <c r="J1" s="299"/>
      <c r="K1" s="299"/>
      <c r="L1" s="299"/>
      <c r="M1" s="299"/>
      <c r="N1" s="299"/>
      <c r="O1" s="299"/>
      <c r="P1" s="299"/>
      <c r="Q1" s="299"/>
      <c r="R1" s="299"/>
      <c r="S1" s="299"/>
      <c r="T1" s="299"/>
      <c r="U1" s="299"/>
      <c r="V1" s="299"/>
      <c r="W1" s="299"/>
      <c r="X1" s="299"/>
      <c r="Y1" s="137"/>
      <c r="Z1" s="137"/>
      <c r="AA1" s="137"/>
    </row>
    <row r="2" spans="1:27" ht="15.75" customHeight="1" x14ac:dyDescent="0.2">
      <c r="A2" s="301" t="s">
        <v>784</v>
      </c>
      <c r="B2" s="301"/>
      <c r="C2" s="301"/>
      <c r="D2" s="301"/>
      <c r="E2" s="130"/>
      <c r="F2" s="130"/>
      <c r="G2" s="130"/>
      <c r="H2" s="130"/>
      <c r="I2" s="130"/>
      <c r="J2" s="130"/>
      <c r="K2" s="130"/>
      <c r="L2" s="130"/>
      <c r="M2" s="130"/>
      <c r="N2" s="130"/>
      <c r="O2" s="130"/>
      <c r="P2" s="130"/>
      <c r="Q2" s="130"/>
      <c r="R2" s="130"/>
      <c r="S2" s="130"/>
      <c r="T2" s="130"/>
      <c r="U2" s="130"/>
      <c r="V2" s="130"/>
      <c r="W2" s="130"/>
      <c r="X2" s="130"/>
      <c r="Y2" s="137"/>
      <c r="Z2" s="137"/>
      <c r="AA2" s="137"/>
    </row>
    <row r="3" spans="1:27" ht="16.5" customHeight="1" x14ac:dyDescent="0.2">
      <c r="A3" s="301" t="s">
        <v>785</v>
      </c>
      <c r="B3" s="301"/>
      <c r="C3" s="301"/>
      <c r="D3" s="301"/>
      <c r="E3" s="130"/>
      <c r="F3" s="130"/>
      <c r="G3" s="130"/>
      <c r="H3" s="130"/>
      <c r="I3" s="130"/>
      <c r="J3" s="130"/>
      <c r="K3" s="130"/>
      <c r="L3" s="130"/>
      <c r="M3" s="130"/>
      <c r="N3" s="130"/>
      <c r="O3" s="130"/>
      <c r="P3" s="130"/>
      <c r="Q3" s="130"/>
      <c r="R3" s="130"/>
      <c r="S3" s="130"/>
      <c r="T3" s="130"/>
      <c r="U3" s="130"/>
      <c r="V3" s="130"/>
      <c r="W3" s="130"/>
      <c r="X3" s="130"/>
      <c r="Y3" s="137"/>
      <c r="Z3" s="137"/>
      <c r="AA3" s="137"/>
    </row>
    <row r="4" spans="1:27" s="172" customFormat="1" ht="14.25" customHeight="1" x14ac:dyDescent="0.2">
      <c r="A4" s="175"/>
      <c r="B4" s="175"/>
      <c r="C4" s="175"/>
      <c r="D4" s="175"/>
      <c r="E4" s="130"/>
      <c r="F4" s="130"/>
      <c r="G4" s="130"/>
      <c r="H4" s="130"/>
      <c r="I4" s="130"/>
      <c r="J4" s="130"/>
      <c r="K4" s="130"/>
      <c r="L4" s="130"/>
      <c r="M4" s="130"/>
      <c r="N4" s="130"/>
      <c r="O4" s="130"/>
      <c r="P4" s="130"/>
      <c r="Q4" s="130"/>
      <c r="R4" s="130"/>
      <c r="S4" s="130"/>
      <c r="T4" s="130"/>
      <c r="U4" s="130"/>
      <c r="V4" s="130"/>
      <c r="W4" s="130"/>
      <c r="X4" s="130"/>
      <c r="Y4" s="171"/>
      <c r="Z4" s="171"/>
      <c r="AA4" s="171"/>
    </row>
    <row r="5" spans="1:27" s="172" customFormat="1" ht="14.25" customHeight="1" x14ac:dyDescent="0.2">
      <c r="A5" s="175"/>
      <c r="B5" s="175"/>
      <c r="C5" s="175"/>
      <c r="D5" s="175"/>
      <c r="E5" s="130"/>
      <c r="F5" s="130"/>
      <c r="G5" s="130"/>
      <c r="H5" s="130"/>
      <c r="I5" s="130"/>
      <c r="J5" s="130"/>
      <c r="K5" s="130"/>
      <c r="L5" s="130"/>
      <c r="M5" s="130"/>
      <c r="N5" s="130"/>
      <c r="O5" s="130"/>
      <c r="P5" s="130"/>
      <c r="Q5" s="130"/>
      <c r="R5" s="130"/>
      <c r="S5" s="130"/>
      <c r="T5" s="130"/>
      <c r="U5" s="130"/>
      <c r="V5" s="130"/>
      <c r="W5" s="130"/>
      <c r="X5" s="130"/>
      <c r="Y5" s="171"/>
      <c r="Z5" s="171"/>
      <c r="AA5" s="171"/>
    </row>
    <row r="6" spans="1:27" s="172" customFormat="1" ht="14.25" customHeight="1" x14ac:dyDescent="0.2">
      <c r="A6" s="175"/>
      <c r="B6" s="175"/>
      <c r="C6" s="175"/>
      <c r="D6" s="175"/>
      <c r="E6" s="130"/>
      <c r="F6" s="130"/>
      <c r="G6" s="130"/>
      <c r="H6" s="130"/>
      <c r="I6" s="130"/>
      <c r="J6" s="130"/>
      <c r="K6" s="130"/>
      <c r="L6" s="130"/>
      <c r="M6" s="130"/>
      <c r="N6" s="130"/>
      <c r="O6" s="130"/>
      <c r="P6" s="130"/>
      <c r="Q6" s="130"/>
      <c r="R6" s="130"/>
      <c r="S6" s="130"/>
      <c r="T6" s="130"/>
      <c r="U6" s="130"/>
      <c r="V6" s="130"/>
      <c r="W6" s="130"/>
      <c r="X6" s="130"/>
      <c r="Y6" s="171"/>
      <c r="Z6" s="171"/>
      <c r="AA6" s="171"/>
    </row>
    <row r="7" spans="1:27" s="172" customFormat="1" ht="14.25" customHeight="1" x14ac:dyDescent="0.2">
      <c r="A7" s="175"/>
      <c r="B7" s="175"/>
      <c r="C7" s="175"/>
      <c r="D7" s="175"/>
      <c r="E7" s="130"/>
      <c r="F7" s="130"/>
      <c r="G7" s="130"/>
      <c r="H7" s="130"/>
      <c r="I7" s="130"/>
      <c r="J7" s="130"/>
      <c r="K7" s="130"/>
      <c r="L7" s="130"/>
      <c r="M7" s="130"/>
      <c r="N7" s="130"/>
      <c r="O7" s="130"/>
      <c r="P7" s="130"/>
      <c r="Q7" s="130"/>
      <c r="R7" s="130"/>
      <c r="S7" s="130"/>
      <c r="T7" s="130"/>
      <c r="U7" s="130"/>
      <c r="V7" s="130"/>
      <c r="W7" s="130"/>
      <c r="X7" s="130"/>
      <c r="Y7" s="171"/>
      <c r="Z7" s="171"/>
      <c r="AA7" s="171"/>
    </row>
    <row r="8" spans="1:27" s="172" customFormat="1" ht="14.25" customHeight="1" x14ac:dyDescent="0.2">
      <c r="A8" s="175"/>
      <c r="B8" s="175"/>
      <c r="C8" s="175"/>
      <c r="D8" s="175"/>
      <c r="E8" s="130"/>
      <c r="F8" s="130"/>
      <c r="G8" s="130"/>
      <c r="H8" s="130"/>
      <c r="I8" s="130"/>
      <c r="J8" s="130"/>
      <c r="K8" s="130"/>
      <c r="L8" s="130"/>
      <c r="M8" s="130"/>
      <c r="N8" s="130"/>
      <c r="O8" s="130"/>
      <c r="P8" s="130"/>
      <c r="Q8" s="130"/>
      <c r="R8" s="130"/>
      <c r="S8" s="130"/>
      <c r="T8" s="130"/>
      <c r="U8" s="130"/>
      <c r="V8" s="130"/>
      <c r="W8" s="130"/>
      <c r="X8" s="130"/>
      <c r="Y8" s="171"/>
      <c r="Z8" s="171"/>
      <c r="AA8" s="171"/>
    </row>
    <row r="9" spans="1:27" s="172" customFormat="1" ht="14.25" customHeight="1" x14ac:dyDescent="0.2">
      <c r="A9" s="175"/>
      <c r="B9" s="175"/>
      <c r="C9" s="175"/>
      <c r="D9" s="175"/>
      <c r="E9" s="130"/>
      <c r="F9" s="130"/>
      <c r="G9" s="130"/>
      <c r="H9" s="130"/>
      <c r="I9" s="130"/>
      <c r="J9" s="130"/>
      <c r="K9" s="130"/>
      <c r="L9" s="130"/>
      <c r="M9" s="130"/>
      <c r="N9" s="130"/>
      <c r="O9" s="130"/>
      <c r="P9" s="130"/>
      <c r="Q9" s="130"/>
      <c r="R9" s="130"/>
      <c r="S9" s="130"/>
      <c r="T9" s="130"/>
      <c r="U9" s="130"/>
      <c r="V9" s="130"/>
      <c r="W9" s="130"/>
      <c r="X9" s="130"/>
      <c r="Y9" s="171"/>
      <c r="Z9" s="171"/>
      <c r="AA9" s="171"/>
    </row>
    <row r="10" spans="1:27" s="172" customFormat="1" ht="14.25" customHeight="1" x14ac:dyDescent="0.2">
      <c r="A10" s="175"/>
      <c r="B10" s="175"/>
      <c r="C10" s="175"/>
      <c r="D10" s="175"/>
      <c r="E10" s="130"/>
      <c r="F10" s="130"/>
      <c r="G10" s="130"/>
      <c r="H10" s="130"/>
      <c r="I10" s="130"/>
      <c r="J10" s="130"/>
      <c r="K10" s="130"/>
      <c r="L10" s="130"/>
      <c r="M10" s="130"/>
      <c r="N10" s="130"/>
      <c r="O10" s="130"/>
      <c r="P10" s="130"/>
      <c r="Q10" s="130"/>
      <c r="R10" s="130"/>
      <c r="S10" s="130"/>
      <c r="T10" s="130"/>
      <c r="U10" s="130"/>
      <c r="V10" s="130"/>
      <c r="W10" s="130"/>
      <c r="X10" s="130"/>
      <c r="Y10" s="171"/>
      <c r="Z10" s="171"/>
      <c r="AA10" s="171"/>
    </row>
    <row r="11" spans="1:27" s="172" customFormat="1" ht="14.25" customHeight="1" x14ac:dyDescent="0.2">
      <c r="A11" s="175"/>
      <c r="B11" s="175"/>
      <c r="C11" s="175"/>
      <c r="D11" s="175"/>
      <c r="E11" s="130"/>
      <c r="F11" s="130"/>
      <c r="G11" s="130"/>
      <c r="H11" s="130"/>
      <c r="I11" s="130"/>
      <c r="J11" s="130"/>
      <c r="K11" s="130"/>
      <c r="L11" s="130"/>
      <c r="M11" s="130"/>
      <c r="N11" s="130"/>
      <c r="O11" s="130"/>
      <c r="P11" s="130"/>
      <c r="Q11" s="130"/>
      <c r="R11" s="130"/>
      <c r="S11" s="130"/>
      <c r="T11" s="130"/>
      <c r="U11" s="130"/>
      <c r="V11" s="130"/>
      <c r="W11" s="130"/>
      <c r="X11" s="130"/>
      <c r="Y11" s="171"/>
      <c r="Z11" s="171"/>
      <c r="AA11" s="171"/>
    </row>
    <row r="12" spans="1:27" s="172" customFormat="1" ht="14.25" customHeight="1" x14ac:dyDescent="0.2">
      <c r="A12" s="175"/>
      <c r="B12" s="175"/>
      <c r="C12" s="175"/>
      <c r="D12" s="175"/>
      <c r="E12" s="130"/>
      <c r="F12" s="130"/>
      <c r="G12" s="130"/>
      <c r="H12" s="130"/>
      <c r="I12" s="130"/>
      <c r="J12" s="130"/>
      <c r="K12" s="130"/>
      <c r="L12" s="130"/>
      <c r="M12" s="130"/>
      <c r="N12" s="130"/>
      <c r="O12" s="130"/>
      <c r="P12" s="130"/>
      <c r="Q12" s="130"/>
      <c r="R12" s="130"/>
      <c r="S12" s="130"/>
      <c r="T12" s="130"/>
      <c r="U12" s="130"/>
      <c r="V12" s="130"/>
      <c r="W12" s="130"/>
      <c r="X12" s="130"/>
      <c r="Y12" s="171"/>
      <c r="Z12" s="171"/>
      <c r="AA12" s="171"/>
    </row>
    <row r="13" spans="1:27" s="172" customFormat="1" ht="14.25" customHeight="1" x14ac:dyDescent="0.2">
      <c r="A13" s="175"/>
      <c r="B13" s="175"/>
      <c r="C13" s="175"/>
      <c r="D13" s="175"/>
      <c r="E13" s="130"/>
      <c r="F13" s="130"/>
      <c r="G13" s="130"/>
      <c r="H13" s="130"/>
      <c r="I13" s="130"/>
      <c r="J13" s="130"/>
      <c r="K13" s="130"/>
      <c r="L13" s="130"/>
      <c r="M13" s="130"/>
      <c r="N13" s="130"/>
      <c r="O13" s="130"/>
      <c r="P13" s="130"/>
      <c r="Q13" s="130"/>
      <c r="R13" s="130"/>
      <c r="S13" s="130"/>
      <c r="T13" s="130"/>
      <c r="U13" s="130"/>
      <c r="V13" s="130"/>
      <c r="W13" s="130"/>
      <c r="X13" s="130"/>
      <c r="Y13" s="171"/>
      <c r="Z13" s="171"/>
      <c r="AA13" s="171"/>
    </row>
    <row r="14" spans="1:27" s="172" customFormat="1" ht="14.25" customHeight="1" x14ac:dyDescent="0.2">
      <c r="A14" s="175"/>
      <c r="B14" s="175"/>
      <c r="C14" s="175"/>
      <c r="D14" s="175"/>
      <c r="E14" s="130"/>
      <c r="F14" s="130"/>
      <c r="G14" s="130"/>
      <c r="H14" s="130"/>
      <c r="I14" s="130"/>
      <c r="J14" s="130"/>
      <c r="K14" s="130"/>
      <c r="L14" s="130"/>
      <c r="M14" s="130"/>
      <c r="N14" s="130"/>
      <c r="O14" s="130"/>
      <c r="P14" s="130"/>
      <c r="Q14" s="130"/>
      <c r="R14" s="130"/>
      <c r="S14" s="130"/>
      <c r="T14" s="130"/>
      <c r="U14" s="130"/>
      <c r="V14" s="130"/>
      <c r="W14" s="130"/>
      <c r="X14" s="130"/>
      <c r="Y14" s="171"/>
      <c r="Z14" s="171"/>
      <c r="AA14" s="171"/>
    </row>
    <row r="15" spans="1:27" s="172" customFormat="1" ht="14.25" customHeight="1" x14ac:dyDescent="0.2">
      <c r="A15" s="175"/>
      <c r="B15" s="175"/>
      <c r="C15" s="175"/>
      <c r="D15" s="175"/>
      <c r="E15" s="130"/>
      <c r="F15" s="130"/>
      <c r="G15" s="130"/>
      <c r="H15" s="130"/>
      <c r="I15" s="130"/>
      <c r="J15" s="130"/>
      <c r="K15" s="130"/>
      <c r="L15" s="130"/>
      <c r="M15" s="130"/>
      <c r="N15" s="130"/>
      <c r="O15" s="130"/>
      <c r="P15" s="130"/>
      <c r="Q15" s="130"/>
      <c r="R15" s="130"/>
      <c r="S15" s="130"/>
      <c r="T15" s="130"/>
      <c r="U15" s="130"/>
      <c r="V15" s="130"/>
      <c r="W15" s="130"/>
      <c r="X15" s="130"/>
      <c r="Y15" s="171"/>
      <c r="Z15" s="171"/>
      <c r="AA15" s="171"/>
    </row>
    <row r="16" spans="1:27" s="172" customFormat="1" ht="14.25" customHeight="1" x14ac:dyDescent="0.2">
      <c r="A16" s="175"/>
      <c r="B16" s="175"/>
      <c r="C16" s="175"/>
      <c r="D16" s="175"/>
      <c r="E16" s="130"/>
      <c r="F16" s="130"/>
      <c r="G16" s="130"/>
      <c r="H16" s="130"/>
      <c r="I16" s="130"/>
      <c r="J16" s="130"/>
      <c r="K16" s="130"/>
      <c r="L16" s="130"/>
      <c r="M16" s="130"/>
      <c r="N16" s="130"/>
      <c r="O16" s="130"/>
      <c r="P16" s="130"/>
      <c r="Q16" s="130"/>
      <c r="R16" s="130"/>
      <c r="S16" s="130"/>
      <c r="T16" s="130"/>
      <c r="U16" s="130"/>
      <c r="V16" s="130"/>
      <c r="W16" s="130"/>
      <c r="X16" s="130"/>
      <c r="Y16" s="171"/>
      <c r="Z16" s="171"/>
      <c r="AA16" s="171"/>
    </row>
    <row r="17" spans="1:27" s="172" customFormat="1" ht="14.25" customHeight="1" x14ac:dyDescent="0.2">
      <c r="A17" s="175"/>
      <c r="B17" s="175"/>
      <c r="C17" s="175"/>
      <c r="D17" s="175"/>
      <c r="E17" s="130"/>
      <c r="F17" s="130"/>
      <c r="G17" s="130"/>
      <c r="H17" s="130"/>
      <c r="I17" s="130"/>
      <c r="J17" s="130"/>
      <c r="K17" s="130"/>
      <c r="L17" s="130"/>
      <c r="M17" s="130"/>
      <c r="N17" s="130"/>
      <c r="O17" s="130"/>
      <c r="P17" s="130"/>
      <c r="Q17" s="130"/>
      <c r="R17" s="130"/>
      <c r="S17" s="130"/>
      <c r="T17" s="130"/>
      <c r="U17" s="130"/>
      <c r="V17" s="130"/>
      <c r="W17" s="130"/>
      <c r="X17" s="130"/>
      <c r="Y17" s="171"/>
      <c r="Z17" s="171"/>
      <c r="AA17" s="171"/>
    </row>
    <row r="18" spans="1:27" s="172" customFormat="1" ht="14.25" customHeight="1" x14ac:dyDescent="0.2">
      <c r="A18" s="175"/>
      <c r="B18" s="175"/>
      <c r="C18" s="175"/>
      <c r="D18" s="175"/>
      <c r="E18" s="130"/>
      <c r="F18" s="130"/>
      <c r="G18" s="130"/>
      <c r="H18" s="130"/>
      <c r="I18" s="130"/>
      <c r="J18" s="130"/>
      <c r="K18" s="130"/>
      <c r="L18" s="130"/>
      <c r="M18" s="130"/>
      <c r="N18" s="130"/>
      <c r="O18" s="130"/>
      <c r="P18" s="130"/>
      <c r="Q18" s="130"/>
      <c r="R18" s="130"/>
      <c r="S18" s="130"/>
      <c r="T18" s="130"/>
      <c r="U18" s="130"/>
      <c r="V18" s="130"/>
      <c r="W18" s="130"/>
      <c r="X18" s="130"/>
      <c r="Y18" s="171"/>
      <c r="Z18" s="171"/>
      <c r="AA18" s="171"/>
    </row>
    <row r="19" spans="1:27" s="172" customFormat="1" ht="14.25" customHeight="1" x14ac:dyDescent="0.2">
      <c r="A19" s="175"/>
      <c r="B19" s="175"/>
      <c r="C19" s="175"/>
      <c r="D19" s="175"/>
      <c r="E19" s="130"/>
      <c r="F19" s="130"/>
      <c r="G19" s="130"/>
      <c r="H19" s="130"/>
      <c r="I19" s="130"/>
      <c r="J19" s="130"/>
      <c r="K19" s="130"/>
      <c r="L19" s="130"/>
      <c r="M19" s="130"/>
      <c r="N19" s="130"/>
      <c r="O19" s="130"/>
      <c r="P19" s="130"/>
      <c r="Q19" s="130"/>
      <c r="R19" s="130"/>
      <c r="S19" s="130"/>
      <c r="T19" s="130"/>
      <c r="U19" s="130"/>
      <c r="V19" s="130"/>
      <c r="W19" s="130"/>
      <c r="X19" s="130"/>
      <c r="Y19" s="171"/>
      <c r="Z19" s="171"/>
      <c r="AA19" s="171"/>
    </row>
    <row r="20" spans="1:27" s="172" customFormat="1" ht="14.25" customHeight="1" x14ac:dyDescent="0.2">
      <c r="A20" s="175"/>
      <c r="B20" s="175"/>
      <c r="C20" s="175"/>
      <c r="D20" s="175"/>
      <c r="E20" s="130"/>
      <c r="F20" s="130"/>
      <c r="G20" s="130"/>
      <c r="H20" s="130"/>
      <c r="I20" s="130"/>
      <c r="J20" s="130"/>
      <c r="K20" s="130"/>
      <c r="L20" s="130"/>
      <c r="M20" s="130"/>
      <c r="N20" s="130"/>
      <c r="O20" s="130"/>
      <c r="P20" s="130"/>
      <c r="Q20" s="130"/>
      <c r="R20" s="130"/>
      <c r="S20" s="130"/>
      <c r="T20" s="130"/>
      <c r="U20" s="130"/>
      <c r="V20" s="130"/>
      <c r="W20" s="130"/>
      <c r="X20" s="130"/>
      <c r="Y20" s="171"/>
      <c r="Z20" s="171"/>
      <c r="AA20" s="171"/>
    </row>
    <row r="21" spans="1:27" s="172" customFormat="1" ht="14.25" customHeight="1" x14ac:dyDescent="0.2">
      <c r="A21" s="175"/>
      <c r="B21" s="175"/>
      <c r="C21" s="175"/>
      <c r="D21" s="175"/>
      <c r="E21" s="130"/>
      <c r="F21" s="130"/>
      <c r="G21" s="130"/>
      <c r="H21" s="130"/>
      <c r="I21" s="130"/>
      <c r="J21" s="130"/>
      <c r="K21" s="130"/>
      <c r="L21" s="130"/>
      <c r="M21" s="130"/>
      <c r="N21" s="130"/>
      <c r="O21" s="130"/>
      <c r="P21" s="130"/>
      <c r="Q21" s="130"/>
      <c r="R21" s="130"/>
      <c r="S21" s="130"/>
      <c r="T21" s="130"/>
      <c r="U21" s="130"/>
      <c r="V21" s="130"/>
      <c r="W21" s="130"/>
      <c r="X21" s="130"/>
      <c r="Y21" s="171"/>
      <c r="Z21" s="171"/>
      <c r="AA21" s="171"/>
    </row>
    <row r="22" spans="1:27" s="172" customFormat="1" ht="14.25" customHeight="1" x14ac:dyDescent="0.2">
      <c r="A22" s="175"/>
      <c r="B22" s="175"/>
      <c r="C22" s="175"/>
      <c r="D22" s="175"/>
      <c r="E22" s="130"/>
      <c r="F22" s="130"/>
      <c r="G22" s="130"/>
      <c r="H22" s="130"/>
      <c r="I22" s="130"/>
      <c r="J22" s="130"/>
      <c r="K22" s="130"/>
      <c r="L22" s="130"/>
      <c r="M22" s="130"/>
      <c r="N22" s="130"/>
      <c r="O22" s="130"/>
      <c r="P22" s="130"/>
      <c r="Q22" s="130"/>
      <c r="R22" s="130"/>
      <c r="S22" s="130"/>
      <c r="T22" s="130"/>
      <c r="U22" s="130"/>
      <c r="V22" s="130"/>
      <c r="W22" s="130"/>
      <c r="X22" s="130"/>
      <c r="Y22" s="171"/>
      <c r="Z22" s="171"/>
      <c r="AA22" s="171"/>
    </row>
    <row r="23" spans="1:27" s="172" customFormat="1" ht="14.25" customHeight="1" x14ac:dyDescent="0.2">
      <c r="A23" s="175"/>
      <c r="B23" s="175"/>
      <c r="C23" s="175"/>
      <c r="D23" s="175"/>
      <c r="E23" s="130"/>
      <c r="F23" s="130"/>
      <c r="G23" s="130"/>
      <c r="H23" s="130"/>
      <c r="I23" s="130"/>
      <c r="J23" s="130"/>
      <c r="K23" s="130"/>
      <c r="L23" s="130"/>
      <c r="M23" s="130"/>
      <c r="N23" s="130"/>
      <c r="O23" s="130"/>
      <c r="P23" s="130"/>
      <c r="Q23" s="130"/>
      <c r="R23" s="130"/>
      <c r="S23" s="130"/>
      <c r="T23" s="130"/>
      <c r="U23" s="130"/>
      <c r="V23" s="130"/>
      <c r="W23" s="130"/>
      <c r="X23" s="130"/>
      <c r="Y23" s="171"/>
      <c r="Z23" s="171"/>
      <c r="AA23" s="171"/>
    </row>
    <row r="24" spans="1:27" s="172" customFormat="1" ht="14.25" customHeight="1" x14ac:dyDescent="0.2">
      <c r="A24" s="175"/>
      <c r="B24" s="175"/>
      <c r="C24" s="175"/>
      <c r="D24" s="175"/>
      <c r="E24" s="130"/>
      <c r="F24" s="130"/>
      <c r="G24" s="130"/>
      <c r="H24" s="130"/>
      <c r="I24" s="130"/>
      <c r="J24" s="130"/>
      <c r="K24" s="130"/>
      <c r="L24" s="130"/>
      <c r="M24" s="130"/>
      <c r="N24" s="130"/>
      <c r="O24" s="130"/>
      <c r="P24" s="130"/>
      <c r="Q24" s="130"/>
      <c r="R24" s="130"/>
      <c r="S24" s="130"/>
      <c r="T24" s="130"/>
      <c r="U24" s="130"/>
      <c r="V24" s="130"/>
      <c r="W24" s="130"/>
      <c r="X24" s="130"/>
      <c r="Y24" s="171"/>
      <c r="Z24" s="171"/>
      <c r="AA24" s="171"/>
    </row>
    <row r="25" spans="1:27" ht="13.5" customHeight="1" x14ac:dyDescent="0.2">
      <c r="C25" s="130"/>
      <c r="D25" s="137"/>
      <c r="E25" s="137"/>
      <c r="F25" s="137"/>
      <c r="G25" s="137"/>
      <c r="H25" s="137"/>
      <c r="I25" s="137"/>
      <c r="J25" s="137"/>
      <c r="K25" s="294" t="s">
        <v>657</v>
      </c>
      <c r="L25" s="300"/>
      <c r="M25" s="300"/>
      <c r="N25" s="300"/>
      <c r="O25" s="300"/>
      <c r="P25" s="300"/>
      <c r="Q25" s="300"/>
      <c r="R25" s="300"/>
      <c r="S25" s="137"/>
      <c r="T25" s="137"/>
      <c r="U25" s="137"/>
      <c r="V25" s="137"/>
      <c r="W25" s="137"/>
      <c r="X25" s="137"/>
      <c r="Y25" s="137"/>
      <c r="Z25" s="137"/>
      <c r="AA25" s="137"/>
    </row>
    <row r="26" spans="1:27" ht="13.5" customHeight="1" x14ac:dyDescent="0.2">
      <c r="C26" s="130"/>
      <c r="D26" s="137"/>
      <c r="E26" s="137"/>
      <c r="F26" s="137"/>
      <c r="G26" s="137"/>
      <c r="H26" s="137"/>
      <c r="I26" s="137"/>
      <c r="J26" s="137"/>
      <c r="K26" s="296" t="s">
        <v>883</v>
      </c>
      <c r="L26" s="296"/>
      <c r="M26" s="296"/>
      <c r="N26" s="296"/>
      <c r="O26" s="296"/>
      <c r="P26" s="296"/>
      <c r="Q26" s="296"/>
      <c r="R26" s="296"/>
      <c r="S26" s="137"/>
      <c r="T26" s="294" t="s">
        <v>658</v>
      </c>
      <c r="U26" s="294"/>
      <c r="V26" s="294"/>
      <c r="W26" s="294"/>
      <c r="X26" s="294"/>
      <c r="Y26" s="294"/>
      <c r="Z26" s="294"/>
      <c r="AA26" s="294"/>
    </row>
    <row r="27" spans="1:27" ht="27.75" customHeight="1" x14ac:dyDescent="0.2">
      <c r="B27" s="294" t="s">
        <v>656</v>
      </c>
      <c r="C27" s="300"/>
      <c r="D27" s="300"/>
      <c r="E27" s="300"/>
      <c r="F27" s="300"/>
      <c r="G27" s="300"/>
      <c r="H27" s="300"/>
      <c r="I27" s="300"/>
      <c r="K27" s="296"/>
      <c r="L27" s="296"/>
      <c r="M27" s="296"/>
      <c r="N27" s="296"/>
      <c r="O27" s="296"/>
      <c r="P27" s="296"/>
      <c r="Q27" s="296"/>
      <c r="R27" s="296"/>
      <c r="T27" s="294" t="s">
        <v>1659</v>
      </c>
      <c r="U27" s="294"/>
      <c r="V27" s="294"/>
      <c r="W27" s="294"/>
      <c r="X27" s="294"/>
      <c r="Y27" s="294"/>
      <c r="Z27" s="294"/>
      <c r="AA27" s="294"/>
    </row>
    <row r="46" spans="2:27" x14ac:dyDescent="0.2">
      <c r="B46" s="294" t="s">
        <v>659</v>
      </c>
      <c r="C46" s="294"/>
      <c r="D46" s="294"/>
      <c r="E46" s="294"/>
      <c r="F46" s="294"/>
      <c r="G46" s="294"/>
      <c r="H46" s="294"/>
      <c r="I46" s="294"/>
      <c r="K46" s="294" t="s">
        <v>779</v>
      </c>
      <c r="L46" s="294"/>
      <c r="M46" s="294"/>
      <c r="N46" s="294"/>
      <c r="O46" s="294"/>
      <c r="P46" s="294"/>
      <c r="Q46" s="294"/>
      <c r="R46" s="294"/>
      <c r="T46" s="294" t="s">
        <v>781</v>
      </c>
      <c r="U46" s="294"/>
      <c r="V46" s="294"/>
      <c r="W46" s="294"/>
      <c r="X46" s="294"/>
      <c r="Y46" s="294"/>
      <c r="Z46" s="294"/>
      <c r="AA46" s="294"/>
    </row>
    <row r="47" spans="2:27" ht="27" customHeight="1" x14ac:dyDescent="0.2">
      <c r="B47" s="294" t="s">
        <v>900</v>
      </c>
      <c r="C47" s="294"/>
      <c r="D47" s="294"/>
      <c r="E47" s="294"/>
      <c r="F47" s="294"/>
      <c r="G47" s="294"/>
      <c r="H47" s="294"/>
      <c r="I47" s="294"/>
      <c r="K47" s="296" t="s">
        <v>890</v>
      </c>
      <c r="L47" s="296"/>
      <c r="M47" s="296"/>
      <c r="N47" s="296"/>
      <c r="O47" s="296"/>
      <c r="P47" s="296"/>
      <c r="Q47" s="296"/>
      <c r="R47" s="296"/>
      <c r="S47" s="135"/>
      <c r="T47" s="294" t="s">
        <v>789</v>
      </c>
      <c r="U47" s="294"/>
      <c r="V47" s="294"/>
      <c r="W47" s="294"/>
      <c r="X47" s="294"/>
      <c r="Y47" s="294"/>
      <c r="Z47" s="294"/>
      <c r="AA47" s="294"/>
    </row>
    <row r="48" spans="2:27" x14ac:dyDescent="0.2">
      <c r="T48" s="137"/>
      <c r="U48" s="137"/>
      <c r="V48" s="137"/>
      <c r="W48" s="137"/>
      <c r="X48" s="137"/>
      <c r="Y48" s="137"/>
      <c r="Z48" s="137"/>
      <c r="AA48" s="137"/>
    </row>
    <row r="66" spans="2:27" x14ac:dyDescent="0.2">
      <c r="B66" s="294" t="s">
        <v>650</v>
      </c>
      <c r="C66" s="294"/>
      <c r="D66" s="294"/>
      <c r="E66" s="294"/>
      <c r="F66" s="294"/>
      <c r="G66" s="294"/>
      <c r="H66" s="294"/>
      <c r="I66" s="294"/>
      <c r="T66" s="294" t="s">
        <v>592</v>
      </c>
      <c r="U66" s="294"/>
      <c r="V66" s="294"/>
      <c r="W66" s="294"/>
      <c r="X66" s="294"/>
      <c r="Y66" s="294"/>
      <c r="Z66" s="294"/>
      <c r="AA66" s="294"/>
    </row>
    <row r="67" spans="2:27" ht="27.75" customHeight="1" x14ac:dyDescent="0.2">
      <c r="B67" s="296" t="s">
        <v>954</v>
      </c>
      <c r="C67" s="296"/>
      <c r="D67" s="296"/>
      <c r="E67" s="296"/>
      <c r="F67" s="296"/>
      <c r="G67" s="296"/>
      <c r="H67" s="296"/>
      <c r="I67" s="296"/>
      <c r="K67" s="294" t="s">
        <v>707</v>
      </c>
      <c r="L67" s="294"/>
      <c r="M67" s="294"/>
      <c r="N67" s="294"/>
      <c r="O67" s="294"/>
      <c r="P67" s="294"/>
      <c r="Q67" s="294"/>
      <c r="R67" s="294"/>
      <c r="T67" s="296" t="s">
        <v>841</v>
      </c>
      <c r="U67" s="296"/>
      <c r="V67" s="296"/>
      <c r="W67" s="296"/>
      <c r="X67" s="296"/>
      <c r="Y67" s="296"/>
      <c r="Z67" s="296"/>
      <c r="AA67" s="296"/>
    </row>
    <row r="86" spans="2:27" x14ac:dyDescent="0.2">
      <c r="B86" s="294" t="s">
        <v>652</v>
      </c>
      <c r="C86" s="294"/>
      <c r="D86" s="294"/>
      <c r="E86" s="294"/>
      <c r="F86" s="294"/>
      <c r="G86" s="294"/>
      <c r="H86" s="294"/>
      <c r="I86" s="294"/>
      <c r="K86" s="294" t="s">
        <v>816</v>
      </c>
      <c r="L86" s="294"/>
      <c r="M86" s="294"/>
      <c r="N86" s="294"/>
      <c r="O86" s="294"/>
      <c r="P86" s="294"/>
      <c r="Q86" s="294"/>
      <c r="R86" s="294"/>
    </row>
    <row r="87" spans="2:27" x14ac:dyDescent="0.2">
      <c r="B87" s="294" t="s">
        <v>660</v>
      </c>
      <c r="C87" s="294"/>
      <c r="D87" s="294"/>
      <c r="E87" s="294"/>
      <c r="F87" s="294"/>
      <c r="G87" s="294"/>
      <c r="H87" s="294"/>
      <c r="I87" s="294"/>
      <c r="K87" s="294" t="s">
        <v>651</v>
      </c>
      <c r="L87" s="294"/>
      <c r="M87" s="294"/>
      <c r="N87" s="294"/>
      <c r="O87" s="294"/>
      <c r="P87" s="294"/>
      <c r="Q87" s="294"/>
      <c r="R87" s="294"/>
      <c r="T87" s="294" t="s">
        <v>705</v>
      </c>
      <c r="U87" s="294"/>
      <c r="V87" s="294"/>
      <c r="W87" s="294"/>
      <c r="X87" s="294"/>
      <c r="Y87" s="294"/>
      <c r="Z87" s="294"/>
      <c r="AA87" s="294"/>
    </row>
    <row r="106" spans="2:27" x14ac:dyDescent="0.2">
      <c r="B106" s="294" t="s">
        <v>842</v>
      </c>
      <c r="C106" s="294"/>
      <c r="D106" s="294"/>
      <c r="E106" s="294"/>
      <c r="F106" s="294"/>
      <c r="G106" s="294"/>
      <c r="H106" s="294"/>
      <c r="I106" s="294"/>
      <c r="K106" s="294" t="s">
        <v>664</v>
      </c>
      <c r="L106" s="294"/>
      <c r="M106" s="294"/>
      <c r="N106" s="294"/>
      <c r="O106" s="294"/>
      <c r="P106" s="294"/>
      <c r="Q106" s="294"/>
      <c r="R106" s="294"/>
      <c r="T106" s="294" t="s">
        <v>654</v>
      </c>
      <c r="U106" s="294"/>
      <c r="V106" s="294"/>
      <c r="W106" s="294"/>
      <c r="X106" s="294"/>
      <c r="Y106" s="294"/>
      <c r="Z106" s="294"/>
      <c r="AA106" s="294"/>
    </row>
    <row r="107" spans="2:27" x14ac:dyDescent="0.2">
      <c r="B107" s="294" t="s">
        <v>843</v>
      </c>
      <c r="C107" s="294"/>
      <c r="D107" s="294"/>
      <c r="E107" s="294"/>
      <c r="F107" s="294"/>
      <c r="G107" s="294"/>
      <c r="H107" s="294"/>
      <c r="I107" s="294"/>
      <c r="K107" s="294" t="s">
        <v>844</v>
      </c>
      <c r="L107" s="294"/>
      <c r="M107" s="294"/>
      <c r="N107" s="294"/>
      <c r="O107" s="294"/>
      <c r="P107" s="294"/>
      <c r="Q107" s="294"/>
      <c r="R107" s="294"/>
      <c r="T107" s="294" t="s">
        <v>831</v>
      </c>
      <c r="U107" s="294"/>
      <c r="V107" s="294"/>
      <c r="W107" s="294"/>
      <c r="X107" s="294"/>
      <c r="Y107" s="294"/>
      <c r="Z107" s="294"/>
      <c r="AA107" s="294"/>
    </row>
    <row r="126" spans="2:27" x14ac:dyDescent="0.2">
      <c r="B126" s="294" t="s">
        <v>661</v>
      </c>
      <c r="C126" s="294"/>
      <c r="D126" s="294"/>
      <c r="E126" s="294"/>
      <c r="F126" s="294"/>
      <c r="G126" s="294"/>
      <c r="H126" s="294"/>
      <c r="I126" s="294"/>
      <c r="K126" s="294" t="s">
        <v>662</v>
      </c>
      <c r="L126" s="294"/>
      <c r="M126" s="294"/>
      <c r="N126" s="294"/>
      <c r="O126" s="294"/>
      <c r="P126" s="294"/>
      <c r="Q126" s="294"/>
      <c r="R126" s="294"/>
    </row>
    <row r="127" spans="2:27" ht="28.5" customHeight="1" x14ac:dyDescent="0.2">
      <c r="B127" s="296" t="s">
        <v>887</v>
      </c>
      <c r="C127" s="296"/>
      <c r="D127" s="296"/>
      <c r="E127" s="296"/>
      <c r="F127" s="296"/>
      <c r="G127" s="296"/>
      <c r="H127" s="296"/>
      <c r="I127" s="296"/>
      <c r="K127" s="296" t="s">
        <v>1660</v>
      </c>
      <c r="L127" s="296"/>
      <c r="M127" s="296"/>
      <c r="N127" s="296"/>
      <c r="O127" s="296"/>
      <c r="P127" s="296"/>
      <c r="Q127" s="296"/>
      <c r="R127" s="296"/>
      <c r="T127" s="294" t="s">
        <v>655</v>
      </c>
      <c r="U127" s="294"/>
      <c r="V127" s="294"/>
      <c r="W127" s="294"/>
      <c r="X127" s="294"/>
      <c r="Y127" s="294"/>
      <c r="Z127" s="294"/>
      <c r="AA127" s="294"/>
    </row>
    <row r="146" spans="2:27" x14ac:dyDescent="0.2">
      <c r="B146" s="294" t="s">
        <v>704</v>
      </c>
      <c r="C146" s="294"/>
      <c r="D146" s="294"/>
      <c r="E146" s="294"/>
      <c r="F146" s="294"/>
      <c r="G146" s="294"/>
      <c r="H146" s="294"/>
      <c r="I146" s="294"/>
      <c r="K146" s="294" t="s">
        <v>591</v>
      </c>
      <c r="L146" s="294"/>
      <c r="M146" s="294"/>
      <c r="N146" s="294"/>
      <c r="O146" s="294"/>
      <c r="P146" s="294"/>
      <c r="Q146" s="294"/>
      <c r="R146" s="294"/>
    </row>
    <row r="147" spans="2:27" ht="29.25" customHeight="1" x14ac:dyDescent="0.2">
      <c r="B147" s="296" t="s">
        <v>849</v>
      </c>
      <c r="C147" s="296"/>
      <c r="D147" s="296"/>
      <c r="E147" s="296"/>
      <c r="F147" s="296"/>
      <c r="G147" s="296"/>
      <c r="H147" s="296"/>
      <c r="I147" s="296"/>
      <c r="K147" s="296" t="s">
        <v>956</v>
      </c>
      <c r="L147" s="296"/>
      <c r="M147" s="296"/>
      <c r="N147" s="296"/>
      <c r="O147" s="296"/>
      <c r="P147" s="296"/>
      <c r="Q147" s="296"/>
      <c r="R147" s="296"/>
      <c r="T147" s="294" t="s">
        <v>845</v>
      </c>
      <c r="U147" s="294"/>
      <c r="V147" s="294"/>
      <c r="W147" s="294"/>
      <c r="X147" s="294"/>
      <c r="Y147" s="294"/>
      <c r="Z147" s="294"/>
      <c r="AA147" s="294"/>
    </row>
    <row r="166" spans="2:27" x14ac:dyDescent="0.2">
      <c r="B166" s="294" t="s">
        <v>846</v>
      </c>
      <c r="C166" s="294"/>
      <c r="D166" s="294"/>
      <c r="E166" s="294"/>
      <c r="F166" s="294"/>
      <c r="G166" s="294"/>
      <c r="H166" s="294"/>
      <c r="I166" s="294"/>
      <c r="T166" s="294" t="s">
        <v>852</v>
      </c>
      <c r="U166" s="294"/>
      <c r="V166" s="294"/>
      <c r="W166" s="294"/>
      <c r="X166" s="294"/>
      <c r="Y166" s="294"/>
      <c r="Z166" s="294"/>
      <c r="AA166" s="294"/>
    </row>
    <row r="167" spans="2:27" x14ac:dyDescent="0.2">
      <c r="B167" s="294" t="s">
        <v>847</v>
      </c>
      <c r="C167" s="294"/>
      <c r="D167" s="294"/>
      <c r="E167" s="294"/>
      <c r="F167" s="294"/>
      <c r="G167" s="294"/>
      <c r="H167" s="294"/>
      <c r="I167" s="294"/>
      <c r="K167" s="294" t="s">
        <v>851</v>
      </c>
      <c r="L167" s="294"/>
      <c r="M167" s="294"/>
      <c r="N167" s="294"/>
      <c r="O167" s="294"/>
      <c r="P167" s="294"/>
      <c r="Q167" s="294"/>
      <c r="R167" s="294"/>
      <c r="T167" s="294" t="s">
        <v>853</v>
      </c>
      <c r="U167" s="294"/>
      <c r="V167" s="294"/>
      <c r="W167" s="294"/>
      <c r="X167" s="294"/>
      <c r="Y167" s="294"/>
      <c r="Z167" s="294"/>
      <c r="AA167" s="294"/>
    </row>
    <row r="186" spans="2:27" x14ac:dyDescent="0.2">
      <c r="B186" s="294" t="s">
        <v>663</v>
      </c>
      <c r="C186" s="294"/>
      <c r="D186" s="294"/>
      <c r="E186" s="294"/>
      <c r="F186" s="294"/>
      <c r="G186" s="294"/>
      <c r="H186" s="294"/>
      <c r="I186" s="294"/>
      <c r="K186" s="294" t="s">
        <v>783</v>
      </c>
      <c r="L186" s="294"/>
      <c r="M186" s="294"/>
      <c r="N186" s="294"/>
      <c r="O186" s="294"/>
      <c r="P186" s="294"/>
      <c r="Q186" s="294"/>
      <c r="R186" s="294"/>
    </row>
    <row r="187" spans="2:27" ht="27" customHeight="1" x14ac:dyDescent="0.2">
      <c r="B187" s="294" t="s">
        <v>891</v>
      </c>
      <c r="C187" s="294"/>
      <c r="D187" s="294"/>
      <c r="E187" s="294"/>
      <c r="F187" s="294"/>
      <c r="G187" s="294"/>
      <c r="H187" s="294"/>
      <c r="I187" s="294"/>
      <c r="K187" s="296" t="s">
        <v>857</v>
      </c>
      <c r="L187" s="296"/>
      <c r="M187" s="296"/>
      <c r="N187" s="296"/>
      <c r="O187" s="296"/>
      <c r="P187" s="296"/>
      <c r="Q187" s="296"/>
      <c r="R187" s="296"/>
      <c r="T187" s="294" t="s">
        <v>666</v>
      </c>
      <c r="U187" s="294"/>
      <c r="V187" s="294"/>
      <c r="W187" s="294"/>
      <c r="X187" s="294"/>
      <c r="Y187" s="294"/>
      <c r="Z187" s="294"/>
      <c r="AA187" s="294"/>
    </row>
    <row r="206" spans="2:27" x14ac:dyDescent="0.2">
      <c r="K206" s="294" t="s">
        <v>668</v>
      </c>
      <c r="L206" s="294"/>
      <c r="M206" s="294"/>
      <c r="N206" s="294"/>
      <c r="O206" s="294"/>
      <c r="P206" s="294"/>
      <c r="Q206" s="294"/>
      <c r="R206" s="294"/>
      <c r="T206" s="294" t="s">
        <v>858</v>
      </c>
      <c r="U206" s="294"/>
      <c r="V206" s="294"/>
      <c r="W206" s="294"/>
      <c r="X206" s="294"/>
      <c r="Y206" s="294"/>
      <c r="Z206" s="294"/>
      <c r="AA206" s="294"/>
    </row>
    <row r="207" spans="2:27" ht="40.5" customHeight="1" x14ac:dyDescent="0.2">
      <c r="B207" s="294" t="s">
        <v>665</v>
      </c>
      <c r="C207" s="294"/>
      <c r="D207" s="294"/>
      <c r="E207" s="294"/>
      <c r="F207" s="294"/>
      <c r="G207" s="294"/>
      <c r="H207" s="294"/>
      <c r="I207" s="294"/>
      <c r="K207" s="294" t="s">
        <v>1695</v>
      </c>
      <c r="L207" s="294"/>
      <c r="M207" s="294"/>
      <c r="N207" s="294"/>
      <c r="O207" s="294"/>
      <c r="P207" s="294"/>
      <c r="Q207" s="294"/>
      <c r="R207" s="294"/>
      <c r="T207" s="296" t="s">
        <v>898</v>
      </c>
      <c r="U207" s="296"/>
      <c r="V207" s="296"/>
      <c r="W207" s="296"/>
      <c r="X207" s="296"/>
      <c r="Y207" s="296"/>
      <c r="Z207" s="296"/>
      <c r="AA207" s="296"/>
    </row>
    <row r="226" spans="2:27" x14ac:dyDescent="0.2">
      <c r="B226" s="294" t="s">
        <v>709</v>
      </c>
      <c r="C226" s="294"/>
      <c r="D226" s="294"/>
      <c r="E226" s="294"/>
      <c r="F226" s="294"/>
      <c r="G226" s="294"/>
      <c r="H226" s="294"/>
      <c r="I226" s="294"/>
      <c r="K226" s="136"/>
    </row>
    <row r="227" spans="2:27" x14ac:dyDescent="0.2">
      <c r="B227" s="294" t="s">
        <v>859</v>
      </c>
      <c r="C227" s="294"/>
      <c r="D227" s="294"/>
      <c r="E227" s="294"/>
      <c r="F227" s="294"/>
      <c r="G227" s="294"/>
      <c r="H227" s="294"/>
      <c r="I227" s="294"/>
      <c r="K227" s="294" t="s">
        <v>863</v>
      </c>
      <c r="L227" s="294"/>
      <c r="M227" s="294"/>
      <c r="N227" s="294"/>
      <c r="O227" s="294"/>
      <c r="P227" s="294"/>
      <c r="Q227" s="294"/>
      <c r="R227" s="294"/>
      <c r="T227" s="294" t="s">
        <v>812</v>
      </c>
      <c r="U227" s="294"/>
      <c r="V227" s="294"/>
      <c r="W227" s="294"/>
      <c r="X227" s="294"/>
      <c r="Y227" s="294"/>
      <c r="Z227" s="294"/>
      <c r="AA227" s="294"/>
    </row>
    <row r="247" spans="2:27" x14ac:dyDescent="0.2">
      <c r="B247" s="294" t="s">
        <v>794</v>
      </c>
      <c r="C247" s="294"/>
      <c r="D247" s="294"/>
      <c r="E247" s="294"/>
      <c r="F247" s="294"/>
      <c r="G247" s="294"/>
      <c r="H247" s="294"/>
      <c r="I247" s="294"/>
      <c r="K247" s="294" t="s">
        <v>669</v>
      </c>
      <c r="L247" s="294"/>
      <c r="M247" s="294"/>
      <c r="N247" s="294"/>
      <c r="O247" s="294"/>
      <c r="P247" s="294"/>
      <c r="Q247" s="294"/>
      <c r="R247" s="294"/>
      <c r="T247" s="294" t="s">
        <v>860</v>
      </c>
      <c r="U247" s="294"/>
      <c r="V247" s="294"/>
      <c r="W247" s="294"/>
      <c r="X247" s="294"/>
      <c r="Y247" s="294"/>
      <c r="Z247" s="294"/>
      <c r="AA247" s="294"/>
    </row>
    <row r="266" spans="2:27" x14ac:dyDescent="0.2">
      <c r="B266" s="294" t="s">
        <v>861</v>
      </c>
      <c r="C266" s="294"/>
      <c r="D266" s="294"/>
      <c r="E266" s="294"/>
      <c r="F266" s="294"/>
      <c r="G266" s="294"/>
      <c r="H266" s="294"/>
      <c r="I266" s="294"/>
      <c r="K266" s="294" t="s">
        <v>670</v>
      </c>
      <c r="L266" s="294"/>
      <c r="M266" s="294"/>
      <c r="N266" s="294"/>
      <c r="O266" s="294"/>
      <c r="P266" s="294"/>
      <c r="Q266" s="294"/>
      <c r="R266" s="294"/>
      <c r="T266" s="294" t="s">
        <v>862</v>
      </c>
      <c r="U266" s="294"/>
      <c r="V266" s="294"/>
      <c r="W266" s="294"/>
      <c r="X266" s="294"/>
      <c r="Y266" s="294"/>
      <c r="Z266" s="294"/>
      <c r="AA266" s="294"/>
    </row>
    <row r="267" spans="2:27" ht="27.75" customHeight="1" x14ac:dyDescent="0.2">
      <c r="B267" s="296" t="s">
        <v>817</v>
      </c>
      <c r="C267" s="296"/>
      <c r="D267" s="296"/>
      <c r="E267" s="296"/>
      <c r="F267" s="296"/>
      <c r="G267" s="296"/>
      <c r="H267" s="296"/>
      <c r="I267" s="296"/>
      <c r="K267" s="294" t="s">
        <v>671</v>
      </c>
      <c r="L267" s="294"/>
      <c r="M267" s="294"/>
      <c r="N267" s="294"/>
      <c r="O267" s="294"/>
      <c r="P267" s="294"/>
      <c r="Q267" s="294"/>
      <c r="R267" s="294"/>
      <c r="T267" s="294" t="s">
        <v>957</v>
      </c>
      <c r="U267" s="294"/>
      <c r="V267" s="294"/>
      <c r="W267" s="294"/>
      <c r="X267" s="294"/>
      <c r="Y267" s="294"/>
      <c r="Z267" s="294"/>
      <c r="AA267" s="294"/>
    </row>
    <row r="286" spans="2:28" x14ac:dyDescent="0.2">
      <c r="K286" s="294" t="s">
        <v>676</v>
      </c>
      <c r="L286" s="294"/>
      <c r="M286" s="294"/>
      <c r="N286" s="294"/>
      <c r="O286" s="294"/>
      <c r="P286" s="294"/>
      <c r="Q286" s="294"/>
      <c r="R286" s="294"/>
      <c r="T286" s="294" t="s">
        <v>677</v>
      </c>
      <c r="U286" s="294"/>
      <c r="V286" s="294"/>
      <c r="W286" s="294"/>
      <c r="X286" s="294"/>
      <c r="Y286" s="294"/>
      <c r="Z286" s="294"/>
      <c r="AA286" s="294"/>
    </row>
    <row r="287" spans="2:28" ht="27" customHeight="1" x14ac:dyDescent="0.2">
      <c r="B287" s="294" t="s">
        <v>795</v>
      </c>
      <c r="C287" s="294"/>
      <c r="D287" s="294"/>
      <c r="E287" s="294"/>
      <c r="F287" s="294"/>
      <c r="G287" s="294"/>
      <c r="H287" s="294"/>
      <c r="I287" s="294"/>
      <c r="K287" s="296" t="s">
        <v>889</v>
      </c>
      <c r="L287" s="296"/>
      <c r="M287" s="296"/>
      <c r="N287" s="296"/>
      <c r="O287" s="296"/>
      <c r="P287" s="296"/>
      <c r="Q287" s="296"/>
      <c r="R287" s="296"/>
      <c r="T287" s="296" t="s">
        <v>899</v>
      </c>
      <c r="U287" s="296"/>
      <c r="V287" s="296"/>
      <c r="W287" s="296"/>
      <c r="X287" s="296"/>
      <c r="Y287" s="296"/>
      <c r="Z287" s="296"/>
      <c r="AA287" s="296"/>
      <c r="AB287" s="135"/>
    </row>
    <row r="306" spans="2:27" x14ac:dyDescent="0.2">
      <c r="E306" s="137"/>
      <c r="F306" s="137"/>
    </row>
    <row r="307" spans="2:27" ht="12.75" customHeight="1" x14ac:dyDescent="0.2">
      <c r="B307" s="294" t="s">
        <v>667</v>
      </c>
      <c r="C307" s="294"/>
      <c r="D307" s="294"/>
      <c r="E307" s="294"/>
      <c r="F307" s="294"/>
      <c r="G307" s="294"/>
      <c r="H307" s="294"/>
      <c r="I307" s="294"/>
      <c r="K307" s="294" t="s">
        <v>678</v>
      </c>
      <c r="L307" s="294"/>
      <c r="M307" s="294"/>
      <c r="N307" s="294"/>
      <c r="O307" s="294"/>
      <c r="P307" s="294"/>
      <c r="Q307" s="294"/>
      <c r="R307" s="294"/>
      <c r="T307" s="296" t="s">
        <v>864</v>
      </c>
      <c r="U307" s="296"/>
      <c r="V307" s="296"/>
      <c r="W307" s="296"/>
      <c r="X307" s="296"/>
      <c r="Y307" s="296"/>
      <c r="Z307" s="296"/>
      <c r="AA307" s="296"/>
    </row>
    <row r="308" spans="2:27" x14ac:dyDescent="0.2">
      <c r="T308" s="135"/>
      <c r="U308" s="135"/>
      <c r="V308" s="135"/>
      <c r="W308" s="135"/>
      <c r="X308" s="135"/>
      <c r="Y308" s="135"/>
      <c r="Z308" s="135"/>
      <c r="AA308" s="135"/>
    </row>
    <row r="326" spans="2:27" x14ac:dyDescent="0.2">
      <c r="K326" s="294" t="s">
        <v>680</v>
      </c>
      <c r="L326" s="294"/>
      <c r="M326" s="294"/>
      <c r="N326" s="294"/>
      <c r="O326" s="294"/>
      <c r="P326" s="294"/>
      <c r="Q326" s="294"/>
      <c r="R326" s="294"/>
    </row>
    <row r="327" spans="2:27" x14ac:dyDescent="0.2">
      <c r="B327" s="294" t="s">
        <v>679</v>
      </c>
      <c r="C327" s="294"/>
      <c r="D327" s="294"/>
      <c r="E327" s="294"/>
      <c r="F327" s="294"/>
      <c r="G327" s="294"/>
      <c r="H327" s="294"/>
      <c r="I327" s="294"/>
      <c r="K327" s="294" t="s">
        <v>915</v>
      </c>
      <c r="L327" s="294"/>
      <c r="M327" s="294"/>
      <c r="N327" s="294"/>
      <c r="O327" s="294"/>
      <c r="P327" s="294"/>
      <c r="Q327" s="294"/>
      <c r="R327" s="294"/>
      <c r="T327" s="294" t="s">
        <v>681</v>
      </c>
      <c r="U327" s="294"/>
      <c r="V327" s="294"/>
      <c r="W327" s="294"/>
      <c r="X327" s="294"/>
      <c r="Y327" s="294"/>
      <c r="Z327" s="294"/>
      <c r="AA327" s="294"/>
    </row>
    <row r="346" spans="2:27" x14ac:dyDescent="0.2">
      <c r="K346" s="294" t="s">
        <v>814</v>
      </c>
      <c r="L346" s="294"/>
      <c r="M346" s="294"/>
      <c r="N346" s="294"/>
      <c r="O346" s="294"/>
      <c r="P346" s="294"/>
      <c r="Q346" s="294"/>
      <c r="R346" s="294"/>
      <c r="T346" s="294" t="s">
        <v>682</v>
      </c>
      <c r="U346" s="294"/>
      <c r="V346" s="294"/>
      <c r="W346" s="294"/>
      <c r="X346" s="294"/>
      <c r="Y346" s="294"/>
      <c r="Z346" s="294"/>
      <c r="AA346" s="294"/>
    </row>
    <row r="347" spans="2:27" x14ac:dyDescent="0.2">
      <c r="B347" s="294" t="s">
        <v>772</v>
      </c>
      <c r="C347" s="294"/>
      <c r="D347" s="294"/>
      <c r="E347" s="294"/>
      <c r="F347" s="294"/>
      <c r="G347" s="294"/>
      <c r="H347" s="294"/>
      <c r="I347" s="294"/>
      <c r="K347" s="294" t="s">
        <v>813</v>
      </c>
      <c r="L347" s="294"/>
      <c r="M347" s="294"/>
      <c r="N347" s="294"/>
      <c r="O347" s="294"/>
      <c r="P347" s="294"/>
      <c r="Q347" s="294"/>
      <c r="R347" s="294"/>
      <c r="T347" s="294" t="s">
        <v>886</v>
      </c>
      <c r="U347" s="294"/>
      <c r="V347" s="294"/>
      <c r="W347" s="294"/>
      <c r="X347" s="294"/>
      <c r="Y347" s="294"/>
      <c r="Z347" s="294"/>
      <c r="AA347" s="294"/>
    </row>
    <row r="366" spans="2:27" x14ac:dyDescent="0.2">
      <c r="K366" s="294" t="s">
        <v>684</v>
      </c>
      <c r="L366" s="294"/>
      <c r="M366" s="294"/>
      <c r="N366" s="294"/>
      <c r="O366" s="294"/>
      <c r="P366" s="294"/>
      <c r="Q366" s="294"/>
      <c r="R366" s="294"/>
    </row>
    <row r="367" spans="2:27" x14ac:dyDescent="0.2">
      <c r="B367" s="294" t="s">
        <v>683</v>
      </c>
      <c r="C367" s="294"/>
      <c r="D367" s="294"/>
      <c r="E367" s="294"/>
      <c r="F367" s="294"/>
      <c r="G367" s="294"/>
      <c r="H367" s="294"/>
      <c r="I367" s="294"/>
      <c r="K367" s="294" t="s">
        <v>790</v>
      </c>
      <c r="L367" s="294"/>
      <c r="M367" s="294"/>
      <c r="N367" s="294"/>
      <c r="O367" s="294"/>
      <c r="P367" s="294"/>
      <c r="Q367" s="294"/>
      <c r="R367" s="294"/>
      <c r="T367" s="294" t="s">
        <v>686</v>
      </c>
      <c r="U367" s="294"/>
      <c r="V367" s="294"/>
      <c r="W367" s="294"/>
      <c r="X367" s="294"/>
      <c r="Y367" s="294"/>
      <c r="Z367" s="294"/>
      <c r="AA367" s="294"/>
    </row>
    <row r="387" spans="2:27" x14ac:dyDescent="0.2">
      <c r="B387" s="294" t="s">
        <v>687</v>
      </c>
      <c r="C387" s="294"/>
      <c r="D387" s="294"/>
      <c r="E387" s="294"/>
      <c r="F387" s="294"/>
      <c r="G387" s="294"/>
      <c r="H387" s="294"/>
      <c r="I387" s="294"/>
      <c r="K387" s="294" t="s">
        <v>688</v>
      </c>
      <c r="L387" s="294"/>
      <c r="M387" s="294"/>
      <c r="N387" s="294"/>
      <c r="O387" s="294"/>
      <c r="P387" s="294"/>
      <c r="Q387" s="294"/>
      <c r="R387" s="294"/>
      <c r="T387" s="294" t="s">
        <v>792</v>
      </c>
      <c r="U387" s="294"/>
      <c r="V387" s="294"/>
      <c r="W387" s="294"/>
      <c r="X387" s="294"/>
      <c r="Y387" s="294"/>
      <c r="Z387" s="294"/>
      <c r="AA387" s="294"/>
    </row>
    <row r="406" spans="2:27" x14ac:dyDescent="0.2">
      <c r="B406" s="294" t="s">
        <v>867</v>
      </c>
      <c r="C406" s="294"/>
      <c r="D406" s="294"/>
      <c r="E406" s="294"/>
      <c r="F406" s="294"/>
      <c r="G406" s="294"/>
      <c r="H406" s="294"/>
      <c r="I406" s="294"/>
    </row>
    <row r="407" spans="2:27" x14ac:dyDescent="0.2">
      <c r="B407" s="294" t="s">
        <v>884</v>
      </c>
      <c r="C407" s="294"/>
      <c r="D407" s="294"/>
      <c r="E407" s="294"/>
      <c r="F407" s="294"/>
      <c r="G407" s="294"/>
      <c r="H407" s="294"/>
      <c r="I407" s="294"/>
      <c r="K407" s="294" t="s">
        <v>791</v>
      </c>
      <c r="L407" s="294"/>
      <c r="M407" s="294"/>
      <c r="N407" s="294"/>
      <c r="O407" s="294"/>
      <c r="P407" s="294"/>
      <c r="Q407" s="294"/>
      <c r="R407" s="294"/>
      <c r="T407" s="294" t="s">
        <v>718</v>
      </c>
      <c r="U407" s="294"/>
      <c r="V407" s="294"/>
      <c r="W407" s="294"/>
      <c r="X407" s="294"/>
      <c r="Y407" s="294"/>
      <c r="Z407" s="294"/>
      <c r="AA407" s="294"/>
    </row>
    <row r="426" spans="2:27" x14ac:dyDescent="0.2">
      <c r="B426" s="294" t="s">
        <v>815</v>
      </c>
      <c r="C426" s="294"/>
      <c r="D426" s="294"/>
      <c r="E426" s="294"/>
      <c r="F426" s="294"/>
      <c r="G426" s="294"/>
      <c r="H426" s="294"/>
      <c r="I426" s="294"/>
      <c r="K426" s="294" t="s">
        <v>690</v>
      </c>
      <c r="L426" s="294"/>
      <c r="M426" s="294"/>
      <c r="N426" s="294"/>
      <c r="O426" s="294"/>
      <c r="P426" s="294"/>
      <c r="Q426" s="294"/>
      <c r="R426" s="294"/>
    </row>
    <row r="427" spans="2:27" x14ac:dyDescent="0.2">
      <c r="B427" s="294" t="s">
        <v>802</v>
      </c>
      <c r="C427" s="294"/>
      <c r="D427" s="294"/>
      <c r="E427" s="294"/>
      <c r="F427" s="294"/>
      <c r="G427" s="294"/>
      <c r="H427" s="294"/>
      <c r="I427" s="294"/>
      <c r="K427" s="294" t="s">
        <v>711</v>
      </c>
      <c r="L427" s="294"/>
      <c r="M427" s="294"/>
      <c r="N427" s="294"/>
      <c r="O427" s="294"/>
      <c r="P427" s="294"/>
      <c r="Q427" s="294"/>
      <c r="R427" s="294"/>
      <c r="T427" s="294" t="s">
        <v>803</v>
      </c>
      <c r="U427" s="294"/>
      <c r="V427" s="294"/>
      <c r="W427" s="294"/>
      <c r="X427" s="294"/>
      <c r="Y427" s="294"/>
      <c r="Z427" s="294"/>
      <c r="AA427" s="294"/>
    </row>
    <row r="446" spans="2:27" x14ac:dyDescent="0.2">
      <c r="B446" s="294" t="s">
        <v>706</v>
      </c>
      <c r="C446" s="294"/>
      <c r="D446" s="294"/>
      <c r="E446" s="294"/>
      <c r="F446" s="294"/>
      <c r="G446" s="294"/>
      <c r="H446" s="294"/>
      <c r="I446" s="294"/>
      <c r="K446" s="294" t="s">
        <v>800</v>
      </c>
      <c r="L446" s="294"/>
      <c r="M446" s="294"/>
      <c r="N446" s="294"/>
      <c r="O446" s="294"/>
      <c r="P446" s="294"/>
      <c r="Q446" s="294"/>
      <c r="R446" s="294"/>
    </row>
    <row r="447" spans="2:27" x14ac:dyDescent="0.2">
      <c r="B447" s="294" t="s">
        <v>963</v>
      </c>
      <c r="C447" s="294"/>
      <c r="D447" s="294"/>
      <c r="E447" s="294"/>
      <c r="F447" s="294"/>
      <c r="G447" s="294"/>
      <c r="H447" s="294"/>
      <c r="I447" s="294"/>
      <c r="K447" s="294" t="s">
        <v>958</v>
      </c>
      <c r="L447" s="294"/>
      <c r="M447" s="294"/>
      <c r="N447" s="294"/>
      <c r="O447" s="294"/>
      <c r="P447" s="294"/>
      <c r="Q447" s="294"/>
      <c r="R447" s="294"/>
      <c r="T447" s="294" t="s">
        <v>868</v>
      </c>
      <c r="U447" s="294"/>
      <c r="V447" s="294"/>
      <c r="W447" s="294"/>
      <c r="X447" s="294"/>
      <c r="Y447" s="294"/>
      <c r="Z447" s="294"/>
      <c r="AA447" s="294"/>
    </row>
    <row r="467" spans="2:27" x14ac:dyDescent="0.2">
      <c r="B467" s="294" t="s">
        <v>811</v>
      </c>
      <c r="C467" s="294"/>
      <c r="D467" s="294"/>
      <c r="E467" s="294"/>
      <c r="F467" s="294"/>
      <c r="G467" s="294"/>
      <c r="H467" s="294"/>
      <c r="I467" s="294"/>
      <c r="K467" s="294" t="s">
        <v>782</v>
      </c>
      <c r="L467" s="294"/>
      <c r="M467" s="294"/>
      <c r="N467" s="294"/>
      <c r="O467" s="294"/>
      <c r="P467" s="294"/>
      <c r="Q467" s="294"/>
      <c r="R467" s="294"/>
      <c r="T467" s="294" t="s">
        <v>804</v>
      </c>
      <c r="U467" s="294"/>
      <c r="V467" s="294"/>
      <c r="W467" s="294"/>
      <c r="X467" s="294"/>
      <c r="Y467" s="294"/>
      <c r="Z467" s="294"/>
      <c r="AA467" s="294"/>
    </row>
    <row r="486" spans="2:27" x14ac:dyDescent="0.2">
      <c r="K486" s="294" t="s">
        <v>871</v>
      </c>
      <c r="L486" s="294"/>
      <c r="M486" s="294"/>
      <c r="N486" s="294"/>
      <c r="O486" s="294"/>
      <c r="P486" s="294"/>
      <c r="Q486" s="294"/>
      <c r="R486" s="294"/>
    </row>
    <row r="487" spans="2:27" x14ac:dyDescent="0.2">
      <c r="B487" s="294" t="s">
        <v>691</v>
      </c>
      <c r="C487" s="294"/>
      <c r="D487" s="294"/>
      <c r="E487" s="294"/>
      <c r="F487" s="294"/>
      <c r="G487" s="294"/>
      <c r="H487" s="294"/>
      <c r="I487" s="294"/>
      <c r="K487" s="294" t="s">
        <v>870</v>
      </c>
      <c r="L487" s="294"/>
      <c r="M487" s="294"/>
      <c r="N487" s="294"/>
      <c r="O487" s="294"/>
      <c r="P487" s="294"/>
      <c r="Q487" s="294"/>
      <c r="R487" s="294"/>
      <c r="T487" s="294" t="s">
        <v>796</v>
      </c>
      <c r="U487" s="294"/>
      <c r="V487" s="294"/>
      <c r="W487" s="294"/>
      <c r="X487" s="294"/>
      <c r="Y487" s="294"/>
      <c r="Z487" s="294"/>
      <c r="AA487" s="294"/>
    </row>
    <row r="506" spans="2:27" x14ac:dyDescent="0.2">
      <c r="T506" s="294" t="s">
        <v>693</v>
      </c>
      <c r="U506" s="294"/>
      <c r="V506" s="294"/>
      <c r="W506" s="294"/>
      <c r="X506" s="294"/>
      <c r="Y506" s="294"/>
      <c r="Z506" s="294"/>
      <c r="AA506" s="294"/>
    </row>
    <row r="507" spans="2:27" x14ac:dyDescent="0.2">
      <c r="B507" s="294" t="s">
        <v>799</v>
      </c>
      <c r="C507" s="294"/>
      <c r="D507" s="294"/>
      <c r="E507" s="294"/>
      <c r="F507" s="294"/>
      <c r="G507" s="294"/>
      <c r="H507" s="294"/>
      <c r="I507" s="294"/>
      <c r="K507" s="294" t="s">
        <v>692</v>
      </c>
      <c r="L507" s="294"/>
      <c r="M507" s="294"/>
      <c r="N507" s="294"/>
      <c r="O507" s="294"/>
      <c r="P507" s="294"/>
      <c r="Q507" s="294"/>
      <c r="R507" s="294"/>
      <c r="T507" s="294" t="s">
        <v>885</v>
      </c>
      <c r="U507" s="294"/>
      <c r="V507" s="294"/>
      <c r="W507" s="294"/>
      <c r="X507" s="294"/>
      <c r="Y507" s="294"/>
      <c r="Z507" s="294"/>
      <c r="AA507" s="294"/>
    </row>
    <row r="526" spans="2:27" x14ac:dyDescent="0.2">
      <c r="B526" s="294" t="s">
        <v>694</v>
      </c>
      <c r="C526" s="294"/>
      <c r="D526" s="294"/>
      <c r="E526" s="294"/>
      <c r="F526" s="294"/>
      <c r="G526" s="294"/>
      <c r="H526" s="294"/>
      <c r="I526" s="294"/>
      <c r="T526" s="294" t="s">
        <v>809</v>
      </c>
      <c r="U526" s="294"/>
      <c r="V526" s="294"/>
      <c r="W526" s="294"/>
      <c r="X526" s="294"/>
      <c r="Y526" s="294"/>
      <c r="Z526" s="294"/>
      <c r="AA526" s="294"/>
    </row>
    <row r="527" spans="2:27" x14ac:dyDescent="0.2">
      <c r="B527" s="294" t="s">
        <v>882</v>
      </c>
      <c r="C527" s="294"/>
      <c r="D527" s="294"/>
      <c r="E527" s="294"/>
      <c r="F527" s="294"/>
      <c r="G527" s="294"/>
      <c r="H527" s="294"/>
      <c r="I527" s="294"/>
      <c r="K527" s="294" t="s">
        <v>805</v>
      </c>
      <c r="L527" s="294"/>
      <c r="M527" s="294"/>
      <c r="N527" s="294"/>
      <c r="O527" s="294"/>
      <c r="P527" s="294"/>
      <c r="Q527" s="294"/>
      <c r="R527" s="294"/>
      <c r="T527" s="294" t="s">
        <v>810</v>
      </c>
      <c r="U527" s="294"/>
      <c r="V527" s="294"/>
      <c r="W527" s="294"/>
      <c r="X527" s="294"/>
      <c r="Y527" s="294"/>
      <c r="Z527" s="294"/>
      <c r="AA527" s="294"/>
    </row>
    <row r="546" spans="2:27" x14ac:dyDescent="0.2">
      <c r="K546" s="294" t="s">
        <v>834</v>
      </c>
      <c r="L546" s="294"/>
      <c r="M546" s="294"/>
      <c r="N546" s="294"/>
      <c r="O546" s="294"/>
      <c r="P546" s="294"/>
      <c r="Q546" s="294"/>
      <c r="R546" s="294"/>
    </row>
    <row r="547" spans="2:27" x14ac:dyDescent="0.2">
      <c r="B547" s="294" t="s">
        <v>872</v>
      </c>
      <c r="C547" s="294"/>
      <c r="D547" s="294"/>
      <c r="E547" s="294"/>
      <c r="F547" s="294"/>
      <c r="G547" s="294"/>
      <c r="H547" s="294"/>
      <c r="I547" s="294"/>
      <c r="K547" s="294" t="s">
        <v>835</v>
      </c>
      <c r="L547" s="294"/>
      <c r="M547" s="294"/>
      <c r="N547" s="294"/>
      <c r="O547" s="294"/>
      <c r="P547" s="294"/>
      <c r="Q547" s="294"/>
      <c r="R547" s="294"/>
      <c r="T547" s="294" t="s">
        <v>836</v>
      </c>
      <c r="U547" s="294"/>
      <c r="V547" s="294"/>
      <c r="W547" s="294"/>
      <c r="X547" s="294"/>
      <c r="Y547" s="294"/>
      <c r="Z547" s="294"/>
      <c r="AA547" s="294"/>
    </row>
    <row r="566" spans="2:27" x14ac:dyDescent="0.2">
      <c r="B566" s="294" t="s">
        <v>695</v>
      </c>
      <c r="C566" s="294"/>
      <c r="D566" s="294"/>
      <c r="E566" s="294"/>
      <c r="F566" s="294"/>
      <c r="G566" s="294"/>
      <c r="H566" s="294"/>
      <c r="I566" s="294"/>
    </row>
    <row r="567" spans="2:27" ht="52.5" customHeight="1" x14ac:dyDescent="0.2">
      <c r="B567" s="302" t="s">
        <v>888</v>
      </c>
      <c r="C567" s="302"/>
      <c r="D567" s="302"/>
      <c r="E567" s="302"/>
      <c r="F567" s="302"/>
      <c r="G567" s="302"/>
      <c r="H567" s="302"/>
      <c r="I567" s="302"/>
      <c r="J567" s="135"/>
      <c r="K567" s="294" t="s">
        <v>808</v>
      </c>
      <c r="L567" s="294"/>
      <c r="M567" s="294"/>
      <c r="N567" s="294"/>
      <c r="O567" s="294"/>
      <c r="P567" s="294"/>
      <c r="Q567" s="294"/>
      <c r="R567" s="294"/>
      <c r="T567" s="294" t="s">
        <v>807</v>
      </c>
      <c r="U567" s="294"/>
      <c r="V567" s="294"/>
      <c r="W567" s="294"/>
      <c r="X567" s="294"/>
      <c r="Y567" s="294"/>
      <c r="Z567" s="294"/>
      <c r="AA567" s="294"/>
    </row>
    <row r="586" spans="2:27" x14ac:dyDescent="0.2">
      <c r="K586" s="294" t="s">
        <v>873</v>
      </c>
      <c r="L586" s="294"/>
      <c r="M586" s="294"/>
      <c r="N586" s="294"/>
      <c r="O586" s="294"/>
      <c r="P586" s="294"/>
      <c r="Q586" s="294"/>
      <c r="R586" s="294"/>
      <c r="T586" s="294" t="s">
        <v>716</v>
      </c>
      <c r="U586" s="294"/>
      <c r="V586" s="294"/>
      <c r="W586" s="294"/>
      <c r="X586" s="294"/>
      <c r="Y586" s="294"/>
      <c r="Z586" s="294"/>
      <c r="AA586" s="294"/>
    </row>
    <row r="587" spans="2:27" x14ac:dyDescent="0.2">
      <c r="B587" s="294" t="s">
        <v>696</v>
      </c>
      <c r="C587" s="294"/>
      <c r="D587" s="294"/>
      <c r="E587" s="294"/>
      <c r="F587" s="294"/>
      <c r="G587" s="294"/>
      <c r="H587" s="294"/>
      <c r="I587" s="294"/>
      <c r="K587" s="294" t="s">
        <v>961</v>
      </c>
      <c r="L587" s="294"/>
      <c r="M587" s="294"/>
      <c r="N587" s="294"/>
      <c r="O587" s="294"/>
      <c r="P587" s="294"/>
      <c r="Q587" s="294"/>
      <c r="R587" s="294"/>
      <c r="T587" s="294" t="s">
        <v>962</v>
      </c>
      <c r="U587" s="294"/>
      <c r="V587" s="294"/>
      <c r="W587" s="294"/>
      <c r="X587" s="294"/>
      <c r="Y587" s="294"/>
      <c r="Z587" s="294"/>
      <c r="AA587" s="294"/>
    </row>
    <row r="607" spans="2:27" x14ac:dyDescent="0.2">
      <c r="B607" s="294" t="s">
        <v>797</v>
      </c>
      <c r="C607" s="294"/>
      <c r="D607" s="294"/>
      <c r="E607" s="294"/>
      <c r="F607" s="294"/>
      <c r="G607" s="294"/>
      <c r="H607" s="294"/>
      <c r="I607" s="294"/>
      <c r="K607" s="294" t="s">
        <v>801</v>
      </c>
      <c r="L607" s="294"/>
      <c r="M607" s="294"/>
      <c r="N607" s="294"/>
      <c r="O607" s="294"/>
      <c r="P607" s="294"/>
      <c r="Q607" s="294"/>
      <c r="R607" s="294"/>
      <c r="T607" s="294" t="s">
        <v>798</v>
      </c>
      <c r="U607" s="294"/>
      <c r="V607" s="294"/>
      <c r="W607" s="294"/>
      <c r="X607" s="294"/>
      <c r="Y607" s="294"/>
      <c r="Z607" s="294"/>
      <c r="AA607" s="294"/>
    </row>
    <row r="626" spans="2:27" x14ac:dyDescent="0.2">
      <c r="B626" s="294" t="s">
        <v>715</v>
      </c>
      <c r="C626" s="294"/>
      <c r="D626" s="294"/>
      <c r="E626" s="294"/>
      <c r="F626" s="294"/>
      <c r="G626" s="294"/>
      <c r="H626" s="294"/>
      <c r="I626" s="294"/>
      <c r="K626" s="294" t="s">
        <v>875</v>
      </c>
      <c r="L626" s="294"/>
      <c r="M626" s="294"/>
      <c r="N626" s="294"/>
      <c r="O626" s="294"/>
      <c r="P626" s="294"/>
      <c r="Q626" s="294"/>
      <c r="R626" s="294"/>
    </row>
    <row r="627" spans="2:27" ht="24.75" customHeight="1" x14ac:dyDescent="0.2">
      <c r="B627" s="296" t="s">
        <v>874</v>
      </c>
      <c r="C627" s="296"/>
      <c r="D627" s="296"/>
      <c r="E627" s="296"/>
      <c r="F627" s="296"/>
      <c r="G627" s="296"/>
      <c r="H627" s="296"/>
      <c r="I627" s="296"/>
      <c r="K627" s="294" t="s">
        <v>876</v>
      </c>
      <c r="L627" s="294"/>
      <c r="M627" s="294"/>
      <c r="N627" s="294"/>
      <c r="O627" s="294"/>
      <c r="P627" s="294"/>
      <c r="Q627" s="294"/>
      <c r="R627" s="294"/>
      <c r="T627" s="294" t="s">
        <v>838</v>
      </c>
      <c r="U627" s="294"/>
      <c r="V627" s="294"/>
      <c r="W627" s="294"/>
      <c r="X627" s="294"/>
      <c r="Y627" s="294"/>
      <c r="Z627" s="294"/>
      <c r="AA627" s="294"/>
    </row>
    <row r="646" spans="2:27" x14ac:dyDescent="0.2">
      <c r="T646" s="294" t="s">
        <v>877</v>
      </c>
      <c r="U646" s="294"/>
      <c r="V646" s="294"/>
      <c r="W646" s="294"/>
      <c r="X646" s="294"/>
      <c r="Y646" s="294"/>
      <c r="Z646" s="294"/>
      <c r="AA646" s="294"/>
    </row>
    <row r="647" spans="2:27" ht="27.75" customHeight="1" x14ac:dyDescent="0.2">
      <c r="B647" s="294" t="s">
        <v>697</v>
      </c>
      <c r="C647" s="294"/>
      <c r="D647" s="294"/>
      <c r="E647" s="294"/>
      <c r="F647" s="294"/>
      <c r="G647" s="294"/>
      <c r="H647" s="294"/>
      <c r="I647" s="294"/>
      <c r="K647" s="295" t="s">
        <v>837</v>
      </c>
      <c r="L647" s="295"/>
      <c r="M647" s="295"/>
      <c r="N647" s="295"/>
      <c r="O647" s="295"/>
      <c r="P647" s="295"/>
      <c r="Q647" s="295"/>
      <c r="R647" s="295"/>
      <c r="T647" s="296" t="s">
        <v>879</v>
      </c>
      <c r="U647" s="296"/>
      <c r="V647" s="296"/>
      <c r="W647" s="296"/>
      <c r="X647" s="296"/>
      <c r="Y647" s="296"/>
      <c r="Z647" s="296"/>
      <c r="AA647" s="296"/>
    </row>
    <row r="666" spans="2:27" x14ac:dyDescent="0.2">
      <c r="B666" s="294" t="s">
        <v>880</v>
      </c>
      <c r="C666" s="294"/>
      <c r="D666" s="294"/>
      <c r="E666" s="294"/>
      <c r="F666" s="294"/>
      <c r="G666" s="294"/>
      <c r="H666" s="294"/>
      <c r="I666" s="294"/>
    </row>
    <row r="667" spans="2:27" x14ac:dyDescent="0.2">
      <c r="B667" s="294" t="s">
        <v>964</v>
      </c>
      <c r="C667" s="294"/>
      <c r="D667" s="294"/>
      <c r="E667" s="294"/>
      <c r="F667" s="294"/>
      <c r="G667" s="294"/>
      <c r="H667" s="294"/>
      <c r="I667" s="294"/>
      <c r="K667" s="294" t="s">
        <v>806</v>
      </c>
      <c r="L667" s="294"/>
      <c r="M667" s="294"/>
      <c r="N667" s="294"/>
      <c r="O667" s="294"/>
      <c r="P667" s="294"/>
      <c r="Q667" s="294"/>
      <c r="R667" s="294"/>
      <c r="T667" s="294" t="s">
        <v>833</v>
      </c>
      <c r="U667" s="294"/>
      <c r="V667" s="294"/>
      <c r="W667" s="294"/>
      <c r="X667" s="294"/>
      <c r="Y667" s="294"/>
      <c r="Z667" s="294"/>
      <c r="AA667" s="294"/>
    </row>
    <row r="686" spans="2:27" x14ac:dyDescent="0.2">
      <c r="K686" s="294" t="s">
        <v>850</v>
      </c>
      <c r="L686" s="294"/>
      <c r="M686" s="294"/>
      <c r="N686" s="294"/>
      <c r="O686" s="294"/>
      <c r="P686" s="294"/>
      <c r="Q686" s="294"/>
      <c r="R686" s="294"/>
      <c r="T686" s="294" t="s">
        <v>698</v>
      </c>
      <c r="U686" s="294"/>
      <c r="V686" s="294"/>
      <c r="W686" s="294"/>
      <c r="X686" s="294"/>
      <c r="Y686" s="294"/>
      <c r="Z686" s="294"/>
      <c r="AA686" s="294"/>
    </row>
    <row r="687" spans="2:27" x14ac:dyDescent="0.2">
      <c r="B687" s="294" t="s">
        <v>793</v>
      </c>
      <c r="C687" s="294"/>
      <c r="D687" s="294"/>
      <c r="E687" s="294"/>
      <c r="F687" s="294"/>
      <c r="G687" s="294"/>
      <c r="H687" s="294"/>
      <c r="I687" s="294"/>
      <c r="K687" s="294" t="s">
        <v>848</v>
      </c>
      <c r="L687" s="294"/>
      <c r="M687" s="294"/>
      <c r="N687" s="294"/>
      <c r="O687" s="294"/>
      <c r="P687" s="294"/>
      <c r="Q687" s="294"/>
      <c r="R687" s="294"/>
      <c r="T687" s="294" t="s">
        <v>818</v>
      </c>
      <c r="U687" s="294"/>
      <c r="V687" s="294"/>
      <c r="W687" s="294"/>
      <c r="X687" s="294"/>
      <c r="Y687" s="294"/>
      <c r="Z687" s="294"/>
      <c r="AA687" s="294"/>
    </row>
    <row r="707" spans="2:9" x14ac:dyDescent="0.2">
      <c r="B707" s="294" t="s">
        <v>901</v>
      </c>
      <c r="C707" s="294"/>
      <c r="D707" s="294"/>
      <c r="E707" s="294"/>
      <c r="F707" s="294"/>
      <c r="G707" s="294"/>
      <c r="H707" s="294"/>
      <c r="I707" s="294"/>
    </row>
    <row r="727" spans="2:27" x14ac:dyDescent="0.2">
      <c r="B727" s="297" t="s">
        <v>729</v>
      </c>
      <c r="C727" s="297"/>
      <c r="D727" s="297"/>
      <c r="E727" s="297"/>
      <c r="F727" s="297"/>
      <c r="G727" s="297"/>
      <c r="H727" s="297"/>
      <c r="I727" s="297"/>
      <c r="K727" s="297" t="s">
        <v>736</v>
      </c>
      <c r="L727" s="297"/>
      <c r="M727" s="297"/>
      <c r="N727" s="297"/>
      <c r="O727" s="297"/>
      <c r="P727" s="297"/>
      <c r="Q727" s="297"/>
      <c r="R727" s="297"/>
      <c r="T727" s="298" t="s">
        <v>737</v>
      </c>
      <c r="U727" s="298"/>
      <c r="V727" s="298"/>
      <c r="W727" s="298"/>
      <c r="X727" s="298"/>
      <c r="Y727" s="298"/>
      <c r="Z727" s="298"/>
      <c r="AA727" s="298"/>
    </row>
    <row r="728" spans="2:27" ht="12.75" customHeight="1" x14ac:dyDescent="0.2">
      <c r="B728" s="296" t="s">
        <v>896</v>
      </c>
      <c r="C728" s="296"/>
      <c r="D728" s="296"/>
      <c r="E728" s="296"/>
      <c r="F728" s="296"/>
      <c r="G728" s="296"/>
      <c r="H728" s="296"/>
      <c r="I728" s="296"/>
      <c r="K728" s="296" t="s">
        <v>897</v>
      </c>
      <c r="L728" s="296"/>
      <c r="M728" s="296"/>
      <c r="N728" s="296"/>
      <c r="O728" s="296"/>
      <c r="P728" s="296"/>
      <c r="Q728" s="296"/>
      <c r="R728" s="296"/>
      <c r="T728" s="296" t="s">
        <v>916</v>
      </c>
      <c r="U728" s="296"/>
      <c r="V728" s="296"/>
      <c r="W728" s="296"/>
      <c r="X728" s="296"/>
      <c r="Y728" s="296"/>
      <c r="Z728" s="296"/>
      <c r="AA728" s="296"/>
    </row>
    <row r="729" spans="2:27" x14ac:dyDescent="0.2">
      <c r="B729" s="296"/>
      <c r="C729" s="296"/>
      <c r="D729" s="296"/>
      <c r="E729" s="296"/>
      <c r="F729" s="296"/>
      <c r="G729" s="296"/>
      <c r="H729" s="296"/>
      <c r="I729" s="296"/>
      <c r="K729" s="296"/>
      <c r="L729" s="296"/>
      <c r="M729" s="296"/>
      <c r="N729" s="296"/>
      <c r="O729" s="296"/>
      <c r="P729" s="296"/>
      <c r="Q729" s="296"/>
      <c r="R729" s="296"/>
      <c r="T729" s="296"/>
      <c r="U729" s="296"/>
      <c r="V729" s="296"/>
      <c r="W729" s="296"/>
      <c r="X729" s="296"/>
      <c r="Y729" s="296"/>
      <c r="Z729" s="296"/>
      <c r="AA729" s="296"/>
    </row>
    <row r="730" spans="2:27" x14ac:dyDescent="0.2">
      <c r="B730" s="296"/>
      <c r="C730" s="296"/>
      <c r="D730" s="296"/>
      <c r="E730" s="296"/>
      <c r="F730" s="296"/>
      <c r="G730" s="296"/>
      <c r="H730" s="296"/>
      <c r="I730" s="296"/>
      <c r="K730" s="296"/>
      <c r="L730" s="296"/>
      <c r="M730" s="296"/>
      <c r="N730" s="296"/>
      <c r="O730" s="296"/>
      <c r="P730" s="296"/>
      <c r="Q730" s="296"/>
      <c r="R730" s="296"/>
      <c r="T730" s="296"/>
      <c r="U730" s="296"/>
      <c r="V730" s="296"/>
      <c r="W730" s="296"/>
      <c r="X730" s="296"/>
      <c r="Y730" s="296"/>
      <c r="Z730" s="296"/>
      <c r="AA730" s="296"/>
    </row>
    <row r="731" spans="2:27" x14ac:dyDescent="0.2">
      <c r="B731" s="296"/>
      <c r="C731" s="296"/>
      <c r="D731" s="296"/>
      <c r="E731" s="296"/>
      <c r="F731" s="296"/>
      <c r="G731" s="296"/>
      <c r="H731" s="296"/>
      <c r="I731" s="296"/>
      <c r="K731" s="296"/>
      <c r="L731" s="296"/>
      <c r="M731" s="296"/>
      <c r="N731" s="296"/>
      <c r="O731" s="296"/>
      <c r="P731" s="296"/>
      <c r="Q731" s="296"/>
      <c r="R731" s="296"/>
      <c r="T731" s="296"/>
      <c r="U731" s="296"/>
      <c r="V731" s="296"/>
      <c r="W731" s="296"/>
      <c r="X731" s="296"/>
      <c r="Y731" s="296"/>
      <c r="Z731" s="296"/>
      <c r="AA731" s="296"/>
    </row>
    <row r="742" spans="15:16" x14ac:dyDescent="0.2">
      <c r="O742" s="137"/>
      <c r="P742" s="137"/>
    </row>
  </sheetData>
  <mergeCells count="163">
    <mergeCell ref="T646:AA646"/>
    <mergeCell ref="T647:AA647"/>
    <mergeCell ref="K626:R626"/>
    <mergeCell ref="B187:I187"/>
    <mergeCell ref="K186:R186"/>
    <mergeCell ref="T187:AA187"/>
    <mergeCell ref="K367:R367"/>
    <mergeCell ref="K407:R407"/>
    <mergeCell ref="T207:AA207"/>
    <mergeCell ref="T287:AA287"/>
    <mergeCell ref="B567:I567"/>
    <mergeCell ref="T387:AA387"/>
    <mergeCell ref="K346:R346"/>
    <mergeCell ref="T307:AA307"/>
    <mergeCell ref="T346:AA346"/>
    <mergeCell ref="T347:AA347"/>
    <mergeCell ref="B367:I367"/>
    <mergeCell ref="K366:R366"/>
    <mergeCell ref="T367:AA367"/>
    <mergeCell ref="T407:AA407"/>
    <mergeCell ref="K507:R507"/>
    <mergeCell ref="T286:AA286"/>
    <mergeCell ref="K307:R307"/>
    <mergeCell ref="B327:I327"/>
    <mergeCell ref="T427:AA427"/>
    <mergeCell ref="T467:AA467"/>
    <mergeCell ref="K627:R627"/>
    <mergeCell ref="B607:I607"/>
    <mergeCell ref="T607:AA607"/>
    <mergeCell ref="T487:AA487"/>
    <mergeCell ref="T627:AA627"/>
    <mergeCell ref="T587:AA587"/>
    <mergeCell ref="K326:R326"/>
    <mergeCell ref="K327:R327"/>
    <mergeCell ref="T327:AA327"/>
    <mergeCell ref="K347:R347"/>
    <mergeCell ref="B446:I446"/>
    <mergeCell ref="B426:I426"/>
    <mergeCell ref="B427:I427"/>
    <mergeCell ref="B467:I467"/>
    <mergeCell ref="B406:I406"/>
    <mergeCell ref="B407:I407"/>
    <mergeCell ref="B347:I347"/>
    <mergeCell ref="B387:I387"/>
    <mergeCell ref="K387:R387"/>
    <mergeCell ref="K447:R447"/>
    <mergeCell ref="B447:I447"/>
    <mergeCell ref="A1:X1"/>
    <mergeCell ref="K25:R25"/>
    <mergeCell ref="B27:I27"/>
    <mergeCell ref="T26:AA26"/>
    <mergeCell ref="T27:AA27"/>
    <mergeCell ref="K26:R27"/>
    <mergeCell ref="K146:R146"/>
    <mergeCell ref="T147:AA147"/>
    <mergeCell ref="B106:I106"/>
    <mergeCell ref="K106:R106"/>
    <mergeCell ref="T106:AA106"/>
    <mergeCell ref="K126:R126"/>
    <mergeCell ref="T127:AA127"/>
    <mergeCell ref="B126:I126"/>
    <mergeCell ref="B146:I146"/>
    <mergeCell ref="B147:I147"/>
    <mergeCell ref="T47:AA47"/>
    <mergeCell ref="T107:AA107"/>
    <mergeCell ref="A2:D2"/>
    <mergeCell ref="K127:R127"/>
    <mergeCell ref="A3:D3"/>
    <mergeCell ref="K147:R147"/>
    <mergeCell ref="B107:I107"/>
    <mergeCell ref="K107:R107"/>
    <mergeCell ref="B127:I127"/>
    <mergeCell ref="K247:R247"/>
    <mergeCell ref="B266:I266"/>
    <mergeCell ref="B267:I267"/>
    <mergeCell ref="K266:R266"/>
    <mergeCell ref="K267:R267"/>
    <mergeCell ref="K206:R206"/>
    <mergeCell ref="K207:R207"/>
    <mergeCell ref="B166:I166"/>
    <mergeCell ref="K167:R167"/>
    <mergeCell ref="B247:I247"/>
    <mergeCell ref="B226:I226"/>
    <mergeCell ref="B307:I307"/>
    <mergeCell ref="K227:R227"/>
    <mergeCell ref="B227:I227"/>
    <mergeCell ref="B207:I207"/>
    <mergeCell ref="B167:I167"/>
    <mergeCell ref="T166:AA166"/>
    <mergeCell ref="T167:AA167"/>
    <mergeCell ref="B186:I186"/>
    <mergeCell ref="K187:R187"/>
    <mergeCell ref="T227:AA227"/>
    <mergeCell ref="K287:R287"/>
    <mergeCell ref="T266:AA266"/>
    <mergeCell ref="T267:AA267"/>
    <mergeCell ref="T247:AA247"/>
    <mergeCell ref="T206:AA206"/>
    <mergeCell ref="K286:R286"/>
    <mergeCell ref="B287:I287"/>
    <mergeCell ref="T46:AA46"/>
    <mergeCell ref="K87:R87"/>
    <mergeCell ref="T66:AA66"/>
    <mergeCell ref="B87:I87"/>
    <mergeCell ref="B86:I86"/>
    <mergeCell ref="T87:AA87"/>
    <mergeCell ref="B66:I66"/>
    <mergeCell ref="K86:R86"/>
    <mergeCell ref="K67:R67"/>
    <mergeCell ref="B47:I47"/>
    <mergeCell ref="B46:I46"/>
    <mergeCell ref="B67:I67"/>
    <mergeCell ref="T67:AA67"/>
    <mergeCell ref="K47:R47"/>
    <mergeCell ref="K46:R46"/>
    <mergeCell ref="B707:I707"/>
    <mergeCell ref="B728:I731"/>
    <mergeCell ref="K728:R731"/>
    <mergeCell ref="T728:AA731"/>
    <mergeCell ref="B727:I727"/>
    <mergeCell ref="T727:AA727"/>
    <mergeCell ref="K727:R727"/>
    <mergeCell ref="K427:R427"/>
    <mergeCell ref="K426:R426"/>
    <mergeCell ref="T447:AA447"/>
    <mergeCell ref="T507:AA507"/>
    <mergeCell ref="B526:I526"/>
    <mergeCell ref="B687:I687"/>
    <mergeCell ref="T686:AA686"/>
    <mergeCell ref="K686:R686"/>
    <mergeCell ref="K687:R687"/>
    <mergeCell ref="K546:R546"/>
    <mergeCell ref="K547:R547"/>
    <mergeCell ref="K667:R667"/>
    <mergeCell ref="B587:I587"/>
    <mergeCell ref="T687:AA687"/>
    <mergeCell ref="B626:I626"/>
    <mergeCell ref="B627:I627"/>
    <mergeCell ref="B647:I647"/>
    <mergeCell ref="T667:AA667"/>
    <mergeCell ref="K446:R446"/>
    <mergeCell ref="K467:R467"/>
    <mergeCell ref="T547:AA547"/>
    <mergeCell ref="B527:I527"/>
    <mergeCell ref="K527:R527"/>
    <mergeCell ref="B547:I547"/>
    <mergeCell ref="B507:I507"/>
    <mergeCell ref="B487:I487"/>
    <mergeCell ref="K486:R486"/>
    <mergeCell ref="K607:R607"/>
    <mergeCell ref="T506:AA506"/>
    <mergeCell ref="T586:AA586"/>
    <mergeCell ref="B566:I566"/>
    <mergeCell ref="T567:AA567"/>
    <mergeCell ref="K567:R567"/>
    <mergeCell ref="T526:AA526"/>
    <mergeCell ref="T527:AA527"/>
    <mergeCell ref="K587:R587"/>
    <mergeCell ref="B666:I666"/>
    <mergeCell ref="K647:R647"/>
    <mergeCell ref="K586:R586"/>
    <mergeCell ref="K487:R487"/>
    <mergeCell ref="B667:I667"/>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28"/>
  <sheetViews>
    <sheetView zoomScaleNormal="100" workbookViewId="0"/>
  </sheetViews>
  <sheetFormatPr defaultRowHeight="12.75" x14ac:dyDescent="0.2"/>
  <cols>
    <col min="1" max="1" width="5.28515625" style="10" bestFit="1" customWidth="1"/>
    <col min="2" max="2" width="30.28515625" style="9" customWidth="1"/>
    <col min="3" max="3" width="6.28515625" style="1" bestFit="1" customWidth="1"/>
    <col min="4" max="4" width="6.28515625" style="1" customWidth="1"/>
    <col min="5" max="13" width="6.28515625" style="1" bestFit="1" customWidth="1"/>
    <col min="14" max="14" width="8.140625" style="1" bestFit="1" customWidth="1"/>
    <col min="15" max="15" width="13.85546875" style="70" bestFit="1" customWidth="1"/>
    <col min="16" max="16" width="13" style="3" bestFit="1" customWidth="1"/>
    <col min="17" max="17" width="5.5703125" style="24" bestFit="1" customWidth="1"/>
    <col min="18" max="18" width="16.7109375" style="3" bestFit="1" customWidth="1"/>
    <col min="19" max="16384" width="9.140625" style="1"/>
  </cols>
  <sheetData>
    <row r="1" spans="1:18" ht="28.5" customHeight="1" x14ac:dyDescent="0.25">
      <c r="A1" s="79"/>
      <c r="B1" s="303" t="s">
        <v>245</v>
      </c>
      <c r="C1" s="303"/>
      <c r="D1" s="304"/>
      <c r="E1" s="304"/>
      <c r="F1" s="304"/>
      <c r="G1" s="304"/>
      <c r="H1" s="304"/>
      <c r="I1" s="304"/>
      <c r="J1" s="304"/>
      <c r="K1" s="304"/>
      <c r="L1" s="304"/>
      <c r="M1" s="304"/>
      <c r="N1" s="304"/>
      <c r="O1" s="304"/>
      <c r="P1" s="80" t="s">
        <v>145</v>
      </c>
      <c r="Q1" s="81" t="s">
        <v>236</v>
      </c>
      <c r="R1" s="80" t="s">
        <v>141</v>
      </c>
    </row>
    <row r="2" spans="1:18" s="34" customFormat="1" ht="21" customHeight="1" x14ac:dyDescent="0.2">
      <c r="A2" s="82" t="s">
        <v>25</v>
      </c>
      <c r="B2" s="83" t="s">
        <v>238</v>
      </c>
      <c r="C2" s="84">
        <v>1999</v>
      </c>
      <c r="D2" s="84">
        <v>2000</v>
      </c>
      <c r="E2" s="84">
        <v>2001</v>
      </c>
      <c r="F2" s="84">
        <v>2002</v>
      </c>
      <c r="G2" s="84">
        <v>2003</v>
      </c>
      <c r="H2" s="84">
        <v>2004</v>
      </c>
      <c r="I2" s="84">
        <v>2005</v>
      </c>
      <c r="J2" s="84">
        <v>2006</v>
      </c>
      <c r="K2" s="84">
        <v>2007</v>
      </c>
      <c r="L2" s="84">
        <v>2008</v>
      </c>
      <c r="M2" s="84">
        <v>2009</v>
      </c>
      <c r="N2" s="85" t="s">
        <v>114</v>
      </c>
      <c r="O2" s="86" t="s">
        <v>142</v>
      </c>
      <c r="P2" s="87" t="s">
        <v>139</v>
      </c>
      <c r="Q2" s="88"/>
      <c r="R2" s="89" t="s">
        <v>235</v>
      </c>
    </row>
    <row r="3" spans="1:18" s="48" customFormat="1" x14ac:dyDescent="0.2">
      <c r="A3" s="10">
        <v>1</v>
      </c>
      <c r="B3" s="35" t="s">
        <v>736</v>
      </c>
      <c r="C3" s="46">
        <v>50</v>
      </c>
      <c r="D3" s="46">
        <v>93</v>
      </c>
      <c r="E3" s="46">
        <v>57</v>
      </c>
      <c r="F3" s="46">
        <v>82</v>
      </c>
      <c r="G3" s="46">
        <v>30</v>
      </c>
      <c r="H3" s="46">
        <v>59</v>
      </c>
      <c r="I3" s="46">
        <v>61</v>
      </c>
      <c r="J3" s="46">
        <v>51</v>
      </c>
      <c r="K3" s="46">
        <v>101</v>
      </c>
      <c r="L3" s="46">
        <v>64</v>
      </c>
      <c r="M3" s="46">
        <v>31</v>
      </c>
      <c r="N3" s="36">
        <f t="shared" ref="N3:N34" si="0">SUM(C3:M3)</f>
        <v>679</v>
      </c>
      <c r="O3" s="68">
        <f t="shared" ref="O3:O34" si="1">AVERAGE(C3:M3)</f>
        <v>61.727272727272727</v>
      </c>
      <c r="P3" s="59">
        <f t="shared" ref="P3:P34" si="2">SUM(N3)*800</f>
        <v>543200</v>
      </c>
      <c r="Q3" s="56">
        <v>11</v>
      </c>
      <c r="R3" s="66">
        <f>SUM((N3/10)*14800)+(Q3*14400)</f>
        <v>1163320</v>
      </c>
    </row>
    <row r="4" spans="1:18" x14ac:dyDescent="0.2">
      <c r="A4" s="10">
        <v>2</v>
      </c>
      <c r="B4" s="9" t="s">
        <v>0</v>
      </c>
      <c r="C4" s="53">
        <v>56</v>
      </c>
      <c r="D4" s="53">
        <v>68</v>
      </c>
      <c r="E4" s="53">
        <v>64</v>
      </c>
      <c r="F4" s="53">
        <v>72</v>
      </c>
      <c r="G4" s="53">
        <v>47</v>
      </c>
      <c r="H4" s="53">
        <v>59</v>
      </c>
      <c r="I4" s="53">
        <v>54</v>
      </c>
      <c r="J4" s="53">
        <v>49</v>
      </c>
      <c r="K4" s="53">
        <v>45</v>
      </c>
      <c r="L4" s="53">
        <v>65</v>
      </c>
      <c r="M4" s="53">
        <v>23</v>
      </c>
      <c r="N4" s="5">
        <f t="shared" si="0"/>
        <v>602</v>
      </c>
      <c r="O4" s="68">
        <f t="shared" si="1"/>
        <v>54.727272727272727</v>
      </c>
      <c r="P4" s="3">
        <f t="shared" si="2"/>
        <v>481600</v>
      </c>
      <c r="Q4" s="24">
        <v>11</v>
      </c>
      <c r="R4" s="66">
        <f t="shared" ref="R4:R67" si="3">SUM((N4/10)*14800)+(Q4*14400)</f>
        <v>1049360</v>
      </c>
    </row>
    <row r="5" spans="1:18" x14ac:dyDescent="0.2">
      <c r="A5" s="10">
        <v>27</v>
      </c>
      <c r="B5" s="28" t="s">
        <v>119</v>
      </c>
      <c r="C5" s="7"/>
      <c r="D5" s="7"/>
      <c r="E5" s="7"/>
      <c r="F5" s="7"/>
      <c r="G5" s="62">
        <v>69</v>
      </c>
      <c r="H5" s="62">
        <v>39</v>
      </c>
      <c r="I5" s="62">
        <v>50</v>
      </c>
      <c r="J5" s="62">
        <v>65</v>
      </c>
      <c r="K5" s="62">
        <v>66</v>
      </c>
      <c r="L5" s="62">
        <v>66</v>
      </c>
      <c r="M5" s="62">
        <v>27</v>
      </c>
      <c r="N5" s="47">
        <f t="shared" si="0"/>
        <v>382</v>
      </c>
      <c r="O5" s="75">
        <f t="shared" si="1"/>
        <v>54.571428571428569</v>
      </c>
      <c r="P5" s="63">
        <f t="shared" si="2"/>
        <v>305600</v>
      </c>
      <c r="Q5" s="64">
        <v>7</v>
      </c>
      <c r="R5" s="66">
        <f>SUM((N5/10)*14800)</f>
        <v>565360</v>
      </c>
    </row>
    <row r="6" spans="1:18" x14ac:dyDescent="0.2">
      <c r="A6" s="10">
        <v>3</v>
      </c>
      <c r="B6" s="9" t="s">
        <v>127</v>
      </c>
      <c r="C6" s="53">
        <v>32</v>
      </c>
      <c r="D6" s="53">
        <v>45</v>
      </c>
      <c r="E6" s="53">
        <v>51</v>
      </c>
      <c r="F6" s="53">
        <v>55</v>
      </c>
      <c r="G6" s="53">
        <v>49</v>
      </c>
      <c r="H6" s="53">
        <v>60</v>
      </c>
      <c r="I6" s="53">
        <v>57</v>
      </c>
      <c r="J6" s="53">
        <v>57</v>
      </c>
      <c r="K6" s="53">
        <v>58</v>
      </c>
      <c r="L6" s="53">
        <v>67</v>
      </c>
      <c r="M6" s="53">
        <v>65</v>
      </c>
      <c r="N6" s="5">
        <f t="shared" si="0"/>
        <v>596</v>
      </c>
      <c r="O6" s="68">
        <f t="shared" si="1"/>
        <v>54.18181818181818</v>
      </c>
      <c r="P6" s="3">
        <f t="shared" si="2"/>
        <v>476800</v>
      </c>
      <c r="Q6" s="24">
        <v>11</v>
      </c>
      <c r="R6" s="66">
        <f t="shared" si="3"/>
        <v>1040480</v>
      </c>
    </row>
    <row r="7" spans="1:18" x14ac:dyDescent="0.2">
      <c r="A7" s="10">
        <v>4</v>
      </c>
      <c r="B7" s="9" t="s">
        <v>128</v>
      </c>
      <c r="C7" s="53">
        <v>52</v>
      </c>
      <c r="D7" s="53">
        <v>60</v>
      </c>
      <c r="E7" s="53">
        <v>57</v>
      </c>
      <c r="F7" s="53">
        <v>72</v>
      </c>
      <c r="G7" s="53">
        <v>68</v>
      </c>
      <c r="H7" s="53">
        <v>57</v>
      </c>
      <c r="I7" s="53">
        <v>52</v>
      </c>
      <c r="J7" s="53">
        <v>54</v>
      </c>
      <c r="K7" s="53">
        <v>62</v>
      </c>
      <c r="L7" s="53">
        <v>31</v>
      </c>
      <c r="M7" s="53">
        <v>29</v>
      </c>
      <c r="N7" s="5">
        <f t="shared" si="0"/>
        <v>594</v>
      </c>
      <c r="O7" s="68">
        <f t="shared" si="1"/>
        <v>54</v>
      </c>
      <c r="P7" s="3">
        <f t="shared" si="2"/>
        <v>475200</v>
      </c>
      <c r="Q7" s="24">
        <v>11</v>
      </c>
      <c r="R7" s="66">
        <f t="shared" si="3"/>
        <v>1037520</v>
      </c>
    </row>
    <row r="8" spans="1:18" x14ac:dyDescent="0.2">
      <c r="A8" s="10">
        <v>5</v>
      </c>
      <c r="B8" s="9" t="s">
        <v>69</v>
      </c>
      <c r="C8" s="53">
        <v>27</v>
      </c>
      <c r="D8" s="53">
        <v>33</v>
      </c>
      <c r="E8" s="53">
        <v>57</v>
      </c>
      <c r="F8" s="53">
        <v>56</v>
      </c>
      <c r="G8" s="53">
        <v>60</v>
      </c>
      <c r="H8" s="53">
        <v>69</v>
      </c>
      <c r="I8" s="53">
        <v>54</v>
      </c>
      <c r="J8" s="53">
        <v>63</v>
      </c>
      <c r="K8" s="53">
        <v>55</v>
      </c>
      <c r="L8" s="53">
        <v>56</v>
      </c>
      <c r="M8" s="53">
        <v>35</v>
      </c>
      <c r="N8" s="5">
        <f t="shared" si="0"/>
        <v>565</v>
      </c>
      <c r="O8" s="68">
        <f t="shared" si="1"/>
        <v>51.363636363636367</v>
      </c>
      <c r="P8" s="3">
        <f t="shared" si="2"/>
        <v>452000</v>
      </c>
      <c r="Q8" s="24">
        <v>11</v>
      </c>
      <c r="R8" s="66">
        <f t="shared" si="3"/>
        <v>994600</v>
      </c>
    </row>
    <row r="9" spans="1:18" x14ac:dyDescent="0.2">
      <c r="A9" s="10">
        <v>6</v>
      </c>
      <c r="B9" s="9" t="s">
        <v>96</v>
      </c>
      <c r="C9" s="53">
        <v>45</v>
      </c>
      <c r="D9" s="53">
        <v>51</v>
      </c>
      <c r="E9" s="53">
        <v>53</v>
      </c>
      <c r="F9" s="53">
        <v>55</v>
      </c>
      <c r="G9" s="53">
        <v>48</v>
      </c>
      <c r="H9" s="53">
        <v>32</v>
      </c>
      <c r="I9" s="53">
        <v>53</v>
      </c>
      <c r="J9" s="53">
        <v>49</v>
      </c>
      <c r="K9" s="53">
        <v>44</v>
      </c>
      <c r="L9" s="53">
        <v>56</v>
      </c>
      <c r="M9" s="53">
        <v>55</v>
      </c>
      <c r="N9" s="5">
        <f t="shared" si="0"/>
        <v>541</v>
      </c>
      <c r="O9" s="68">
        <f t="shared" si="1"/>
        <v>49.18181818181818</v>
      </c>
      <c r="P9" s="3">
        <f t="shared" si="2"/>
        <v>432800</v>
      </c>
      <c r="Q9" s="24">
        <v>11</v>
      </c>
      <c r="R9" s="66">
        <f t="shared" si="3"/>
        <v>959080</v>
      </c>
    </row>
    <row r="10" spans="1:18" x14ac:dyDescent="0.2">
      <c r="A10" s="10">
        <v>7</v>
      </c>
      <c r="B10" s="9" t="s">
        <v>130</v>
      </c>
      <c r="C10" s="53">
        <v>66</v>
      </c>
      <c r="D10" s="53">
        <v>48</v>
      </c>
      <c r="E10" s="53">
        <v>54</v>
      </c>
      <c r="F10" s="53">
        <v>59</v>
      </c>
      <c r="G10" s="53">
        <v>40</v>
      </c>
      <c r="H10" s="53">
        <v>43</v>
      </c>
      <c r="I10" s="53">
        <v>52</v>
      </c>
      <c r="J10" s="53">
        <v>53</v>
      </c>
      <c r="K10" s="53">
        <v>46</v>
      </c>
      <c r="L10" s="53">
        <v>55</v>
      </c>
      <c r="M10" s="53">
        <v>24</v>
      </c>
      <c r="N10" s="5">
        <f t="shared" si="0"/>
        <v>540</v>
      </c>
      <c r="O10" s="68">
        <f t="shared" si="1"/>
        <v>49.090909090909093</v>
      </c>
      <c r="P10" s="3">
        <f t="shared" si="2"/>
        <v>432000</v>
      </c>
      <c r="Q10" s="24">
        <v>11</v>
      </c>
      <c r="R10" s="66">
        <f t="shared" si="3"/>
        <v>957600</v>
      </c>
    </row>
    <row r="11" spans="1:18" x14ac:dyDescent="0.2">
      <c r="A11" s="10">
        <v>8</v>
      </c>
      <c r="B11" s="9" t="s">
        <v>129</v>
      </c>
      <c r="C11" s="53">
        <v>64</v>
      </c>
      <c r="D11" s="53">
        <v>62</v>
      </c>
      <c r="E11" s="53">
        <v>53</v>
      </c>
      <c r="F11" s="53">
        <v>54</v>
      </c>
      <c r="G11" s="53">
        <v>39</v>
      </c>
      <c r="H11" s="53">
        <v>56</v>
      </c>
      <c r="I11" s="53">
        <v>34</v>
      </c>
      <c r="J11" s="53">
        <v>62</v>
      </c>
      <c r="K11" s="53">
        <v>45</v>
      </c>
      <c r="L11" s="53">
        <v>52</v>
      </c>
      <c r="M11" s="53">
        <v>16</v>
      </c>
      <c r="N11" s="5">
        <f t="shared" si="0"/>
        <v>537</v>
      </c>
      <c r="O11" s="68">
        <f t="shared" si="1"/>
        <v>48.81818181818182</v>
      </c>
      <c r="P11" s="3">
        <f t="shared" si="2"/>
        <v>429600</v>
      </c>
      <c r="Q11" s="24">
        <v>11</v>
      </c>
      <c r="R11" s="66">
        <f t="shared" si="3"/>
        <v>953160</v>
      </c>
    </row>
    <row r="12" spans="1:18" x14ac:dyDescent="0.2">
      <c r="A12" s="10">
        <v>9</v>
      </c>
      <c r="B12" s="9" t="s">
        <v>136</v>
      </c>
      <c r="C12" s="53">
        <v>49</v>
      </c>
      <c r="D12" s="53">
        <v>49</v>
      </c>
      <c r="E12" s="53">
        <v>25</v>
      </c>
      <c r="F12" s="53">
        <v>59</v>
      </c>
      <c r="G12" s="53">
        <v>67</v>
      </c>
      <c r="H12" s="53">
        <v>67</v>
      </c>
      <c r="I12" s="53">
        <v>48</v>
      </c>
      <c r="J12" s="53">
        <v>44</v>
      </c>
      <c r="K12" s="53">
        <v>54</v>
      </c>
      <c r="L12" s="53">
        <v>33</v>
      </c>
      <c r="M12" s="53">
        <v>27</v>
      </c>
      <c r="N12" s="5">
        <f t="shared" si="0"/>
        <v>522</v>
      </c>
      <c r="O12" s="68">
        <f t="shared" si="1"/>
        <v>47.454545454545453</v>
      </c>
      <c r="P12" s="3">
        <f t="shared" si="2"/>
        <v>417600</v>
      </c>
      <c r="Q12" s="24">
        <v>11</v>
      </c>
      <c r="R12" s="66">
        <f t="shared" si="3"/>
        <v>930960</v>
      </c>
    </row>
    <row r="13" spans="1:18" x14ac:dyDescent="0.2">
      <c r="A13" s="10">
        <v>10</v>
      </c>
      <c r="B13" s="9" t="s">
        <v>9</v>
      </c>
      <c r="C13" s="53">
        <v>14</v>
      </c>
      <c r="D13" s="53">
        <v>48</v>
      </c>
      <c r="E13" s="53">
        <v>53</v>
      </c>
      <c r="F13" s="53">
        <v>51</v>
      </c>
      <c r="G13" s="53">
        <v>41</v>
      </c>
      <c r="H13" s="53">
        <v>48</v>
      </c>
      <c r="I13" s="53">
        <v>49</v>
      </c>
      <c r="J13" s="53">
        <v>57</v>
      </c>
      <c r="K13" s="53">
        <v>52</v>
      </c>
      <c r="L13" s="53">
        <v>46</v>
      </c>
      <c r="M13" s="53">
        <v>55</v>
      </c>
      <c r="N13" s="5">
        <f t="shared" si="0"/>
        <v>514</v>
      </c>
      <c r="O13" s="68">
        <f t="shared" si="1"/>
        <v>46.727272727272727</v>
      </c>
      <c r="P13" s="3">
        <f t="shared" si="2"/>
        <v>411200</v>
      </c>
      <c r="Q13" s="24">
        <v>11</v>
      </c>
      <c r="R13" s="66">
        <f t="shared" si="3"/>
        <v>919120</v>
      </c>
    </row>
    <row r="14" spans="1:18" x14ac:dyDescent="0.2">
      <c r="A14" s="10">
        <v>11</v>
      </c>
      <c r="B14" s="9" t="s">
        <v>260</v>
      </c>
      <c r="C14" s="53">
        <v>55</v>
      </c>
      <c r="D14" s="53">
        <v>57</v>
      </c>
      <c r="E14" s="53">
        <v>48</v>
      </c>
      <c r="F14" s="53">
        <v>61</v>
      </c>
      <c r="G14" s="53">
        <v>28</v>
      </c>
      <c r="H14" s="53">
        <v>51</v>
      </c>
      <c r="I14" s="53">
        <v>67</v>
      </c>
      <c r="J14" s="53">
        <v>33</v>
      </c>
      <c r="K14" s="53">
        <v>49</v>
      </c>
      <c r="L14" s="53">
        <v>24</v>
      </c>
      <c r="M14" s="53">
        <v>28</v>
      </c>
      <c r="N14" s="5">
        <f t="shared" si="0"/>
        <v>501</v>
      </c>
      <c r="O14" s="68">
        <f t="shared" si="1"/>
        <v>45.545454545454547</v>
      </c>
      <c r="P14" s="3">
        <f t="shared" si="2"/>
        <v>400800</v>
      </c>
      <c r="Q14" s="24">
        <v>11</v>
      </c>
      <c r="R14" s="66">
        <f t="shared" si="3"/>
        <v>899880</v>
      </c>
    </row>
    <row r="15" spans="1:18" x14ac:dyDescent="0.2">
      <c r="A15" s="10">
        <v>16</v>
      </c>
      <c r="B15" s="28" t="s">
        <v>237</v>
      </c>
      <c r="C15" s="7"/>
      <c r="D15" s="62">
        <v>4</v>
      </c>
      <c r="E15" s="62">
        <v>46</v>
      </c>
      <c r="F15" s="62">
        <v>52</v>
      </c>
      <c r="G15" s="62">
        <v>34</v>
      </c>
      <c r="H15" s="62">
        <v>32</v>
      </c>
      <c r="I15" s="62">
        <v>51</v>
      </c>
      <c r="J15" s="62">
        <v>54</v>
      </c>
      <c r="K15" s="62">
        <v>59</v>
      </c>
      <c r="L15" s="62">
        <v>57</v>
      </c>
      <c r="M15" s="74">
        <v>47</v>
      </c>
      <c r="N15" s="47">
        <f t="shared" si="0"/>
        <v>436</v>
      </c>
      <c r="O15" s="75">
        <f t="shared" si="1"/>
        <v>43.6</v>
      </c>
      <c r="P15" s="63">
        <f t="shared" si="2"/>
        <v>348800</v>
      </c>
      <c r="Q15" s="64">
        <v>10</v>
      </c>
      <c r="R15" s="66">
        <f>SUM((N15/10)*14800)</f>
        <v>645280</v>
      </c>
    </row>
    <row r="16" spans="1:18" x14ac:dyDescent="0.2">
      <c r="A16" s="10">
        <v>12</v>
      </c>
      <c r="B16" s="9" t="s">
        <v>132</v>
      </c>
      <c r="C16" s="53">
        <v>45</v>
      </c>
      <c r="D16" s="53">
        <v>51</v>
      </c>
      <c r="E16" s="53">
        <v>34</v>
      </c>
      <c r="F16" s="53">
        <v>34</v>
      </c>
      <c r="G16" s="53">
        <v>31</v>
      </c>
      <c r="H16" s="53">
        <v>42</v>
      </c>
      <c r="I16" s="53">
        <v>54</v>
      </c>
      <c r="J16" s="53">
        <v>55</v>
      </c>
      <c r="K16" s="53">
        <v>58</v>
      </c>
      <c r="L16" s="53">
        <v>41</v>
      </c>
      <c r="M16" s="53">
        <v>23</v>
      </c>
      <c r="N16" s="5">
        <f t="shared" si="0"/>
        <v>468</v>
      </c>
      <c r="O16" s="68">
        <f t="shared" si="1"/>
        <v>42.545454545454547</v>
      </c>
      <c r="P16" s="3">
        <f t="shared" si="2"/>
        <v>374400</v>
      </c>
      <c r="Q16" s="24">
        <v>11</v>
      </c>
      <c r="R16" s="66">
        <f t="shared" si="3"/>
        <v>851040</v>
      </c>
    </row>
    <row r="17" spans="1:18" x14ac:dyDescent="0.2">
      <c r="A17" s="10">
        <v>13</v>
      </c>
      <c r="B17" s="9" t="s">
        <v>6</v>
      </c>
      <c r="C17" s="53">
        <v>60</v>
      </c>
      <c r="D17" s="53">
        <v>52</v>
      </c>
      <c r="E17" s="53">
        <v>41</v>
      </c>
      <c r="F17" s="53">
        <v>57</v>
      </c>
      <c r="G17" s="53">
        <v>30</v>
      </c>
      <c r="H17" s="53">
        <v>34</v>
      </c>
      <c r="I17" s="53">
        <v>40</v>
      </c>
      <c r="J17" s="53">
        <v>33</v>
      </c>
      <c r="K17" s="53">
        <v>60</v>
      </c>
      <c r="L17" s="53">
        <v>39</v>
      </c>
      <c r="M17" s="53">
        <v>13</v>
      </c>
      <c r="N17" s="5">
        <f t="shared" si="0"/>
        <v>459</v>
      </c>
      <c r="O17" s="68">
        <f t="shared" si="1"/>
        <v>41.727272727272727</v>
      </c>
      <c r="P17" s="3">
        <f t="shared" si="2"/>
        <v>367200</v>
      </c>
      <c r="Q17" s="24">
        <v>11</v>
      </c>
      <c r="R17" s="66">
        <f t="shared" si="3"/>
        <v>837720</v>
      </c>
    </row>
    <row r="18" spans="1:18" s="65" customFormat="1" x14ac:dyDescent="0.2">
      <c r="A18" s="10">
        <v>14</v>
      </c>
      <c r="B18" s="9" t="s">
        <v>5</v>
      </c>
      <c r="C18" s="53">
        <v>43</v>
      </c>
      <c r="D18" s="53">
        <v>28</v>
      </c>
      <c r="E18" s="53">
        <v>35</v>
      </c>
      <c r="F18" s="53">
        <v>62</v>
      </c>
      <c r="G18" s="53">
        <v>51</v>
      </c>
      <c r="H18" s="53">
        <v>43</v>
      </c>
      <c r="I18" s="53">
        <v>29</v>
      </c>
      <c r="J18" s="53">
        <v>27</v>
      </c>
      <c r="K18" s="53">
        <v>47</v>
      </c>
      <c r="L18" s="53">
        <v>36</v>
      </c>
      <c r="M18" s="53">
        <v>41</v>
      </c>
      <c r="N18" s="5">
        <f t="shared" si="0"/>
        <v>442</v>
      </c>
      <c r="O18" s="68">
        <f t="shared" si="1"/>
        <v>40.18181818181818</v>
      </c>
      <c r="P18" s="3">
        <f t="shared" si="2"/>
        <v>353600</v>
      </c>
      <c r="Q18" s="24">
        <v>11</v>
      </c>
      <c r="R18" s="66">
        <f t="shared" si="3"/>
        <v>812560</v>
      </c>
    </row>
    <row r="19" spans="1:18" x14ac:dyDescent="0.2">
      <c r="A19" s="10">
        <v>15</v>
      </c>
      <c r="B19" s="9" t="s">
        <v>46</v>
      </c>
      <c r="C19" s="53">
        <v>40</v>
      </c>
      <c r="D19" s="53">
        <v>36</v>
      </c>
      <c r="E19" s="53">
        <v>36</v>
      </c>
      <c r="F19" s="53">
        <v>58</v>
      </c>
      <c r="G19" s="53">
        <v>40</v>
      </c>
      <c r="H19" s="53">
        <v>41</v>
      </c>
      <c r="I19" s="53">
        <v>48</v>
      </c>
      <c r="J19" s="53">
        <v>21</v>
      </c>
      <c r="K19" s="53">
        <v>53</v>
      </c>
      <c r="L19" s="53">
        <v>46</v>
      </c>
      <c r="M19" s="53">
        <v>20</v>
      </c>
      <c r="N19" s="5">
        <f t="shared" si="0"/>
        <v>439</v>
      </c>
      <c r="O19" s="68">
        <f t="shared" si="1"/>
        <v>39.909090909090907</v>
      </c>
      <c r="P19" s="3">
        <f t="shared" si="2"/>
        <v>351200</v>
      </c>
      <c r="Q19" s="24">
        <v>11</v>
      </c>
      <c r="R19" s="66">
        <f t="shared" si="3"/>
        <v>808120</v>
      </c>
    </row>
    <row r="20" spans="1:18" x14ac:dyDescent="0.2">
      <c r="A20" s="10">
        <v>17</v>
      </c>
      <c r="B20" s="9" t="s">
        <v>73</v>
      </c>
      <c r="C20" s="4">
        <v>45</v>
      </c>
      <c r="D20" s="4">
        <v>40</v>
      </c>
      <c r="E20" s="4">
        <v>30</v>
      </c>
      <c r="F20" s="4">
        <v>50</v>
      </c>
      <c r="G20" s="4">
        <v>46</v>
      </c>
      <c r="H20" s="4">
        <v>40</v>
      </c>
      <c r="I20" s="53">
        <v>44</v>
      </c>
      <c r="J20" s="4">
        <v>40</v>
      </c>
      <c r="K20" s="53">
        <v>23</v>
      </c>
      <c r="L20" s="53">
        <v>31</v>
      </c>
      <c r="M20" s="53">
        <v>39</v>
      </c>
      <c r="N20" s="5">
        <f t="shared" si="0"/>
        <v>428</v>
      </c>
      <c r="O20" s="68">
        <f t="shared" si="1"/>
        <v>38.909090909090907</v>
      </c>
      <c r="P20" s="3">
        <f t="shared" si="2"/>
        <v>342400</v>
      </c>
      <c r="Q20" s="24">
        <v>11</v>
      </c>
      <c r="R20" s="66">
        <f t="shared" si="3"/>
        <v>791840</v>
      </c>
    </row>
    <row r="21" spans="1:18" x14ac:dyDescent="0.2">
      <c r="A21" s="10">
        <v>18</v>
      </c>
      <c r="B21" s="9" t="s">
        <v>52</v>
      </c>
      <c r="C21" s="4">
        <v>35</v>
      </c>
      <c r="D21" s="4">
        <v>8</v>
      </c>
      <c r="E21" s="4">
        <v>44</v>
      </c>
      <c r="F21" s="4">
        <v>55</v>
      </c>
      <c r="G21" s="4">
        <v>51</v>
      </c>
      <c r="H21" s="4">
        <v>41</v>
      </c>
      <c r="I21" s="4">
        <v>36</v>
      </c>
      <c r="J21" s="4">
        <v>38</v>
      </c>
      <c r="K21" s="4">
        <v>24</v>
      </c>
      <c r="L21" s="53">
        <v>35</v>
      </c>
      <c r="M21" s="53">
        <v>59</v>
      </c>
      <c r="N21" s="5">
        <f t="shared" si="0"/>
        <v>426</v>
      </c>
      <c r="O21" s="68">
        <f t="shared" si="1"/>
        <v>38.727272727272727</v>
      </c>
      <c r="P21" s="3">
        <f t="shared" si="2"/>
        <v>340800</v>
      </c>
      <c r="Q21" s="24">
        <v>11</v>
      </c>
      <c r="R21" s="66">
        <f t="shared" si="3"/>
        <v>788880</v>
      </c>
    </row>
    <row r="22" spans="1:18" x14ac:dyDescent="0.2">
      <c r="A22" s="10">
        <v>19</v>
      </c>
      <c r="B22" s="9" t="s">
        <v>22</v>
      </c>
      <c r="C22" s="4">
        <v>35</v>
      </c>
      <c r="D22" s="4">
        <v>41</v>
      </c>
      <c r="E22" s="4">
        <v>31</v>
      </c>
      <c r="F22" s="4">
        <v>47</v>
      </c>
      <c r="G22" s="4">
        <v>51</v>
      </c>
      <c r="H22" s="4">
        <v>41</v>
      </c>
      <c r="I22" s="4">
        <v>44</v>
      </c>
      <c r="J22" s="4">
        <v>32</v>
      </c>
      <c r="K22" s="4">
        <v>22</v>
      </c>
      <c r="L22" s="4">
        <v>46</v>
      </c>
      <c r="M22" s="4">
        <v>31</v>
      </c>
      <c r="N22" s="5">
        <f t="shared" si="0"/>
        <v>421</v>
      </c>
      <c r="O22" s="68">
        <f t="shared" si="1"/>
        <v>38.272727272727273</v>
      </c>
      <c r="P22" s="3">
        <f t="shared" si="2"/>
        <v>336800</v>
      </c>
      <c r="Q22" s="24">
        <v>11</v>
      </c>
      <c r="R22" s="66">
        <f t="shared" si="3"/>
        <v>781480</v>
      </c>
    </row>
    <row r="23" spans="1:18" x14ac:dyDescent="0.2">
      <c r="A23" s="10">
        <v>20</v>
      </c>
      <c r="B23" s="9" t="s">
        <v>36</v>
      </c>
      <c r="C23" s="4">
        <v>31</v>
      </c>
      <c r="D23" s="4">
        <v>40</v>
      </c>
      <c r="E23" s="4">
        <v>26</v>
      </c>
      <c r="F23" s="4">
        <v>21</v>
      </c>
      <c r="G23" s="4">
        <v>68</v>
      </c>
      <c r="H23" s="4">
        <v>24</v>
      </c>
      <c r="I23" s="4">
        <v>48</v>
      </c>
      <c r="J23" s="4">
        <v>71</v>
      </c>
      <c r="K23" s="4">
        <v>28</v>
      </c>
      <c r="L23" s="4">
        <v>41</v>
      </c>
      <c r="M23" s="53">
        <v>13</v>
      </c>
      <c r="N23" s="5">
        <f t="shared" si="0"/>
        <v>411</v>
      </c>
      <c r="O23" s="68">
        <f t="shared" si="1"/>
        <v>37.363636363636367</v>
      </c>
      <c r="P23" s="3">
        <f t="shared" si="2"/>
        <v>328800</v>
      </c>
      <c r="Q23" s="24">
        <v>11</v>
      </c>
      <c r="R23" s="66">
        <f t="shared" si="3"/>
        <v>766680</v>
      </c>
    </row>
    <row r="24" spans="1:18" x14ac:dyDescent="0.2">
      <c r="A24" s="10">
        <v>21</v>
      </c>
      <c r="B24" s="9" t="s">
        <v>27</v>
      </c>
      <c r="C24" s="4">
        <v>17</v>
      </c>
      <c r="D24" s="4">
        <v>27</v>
      </c>
      <c r="E24" s="4">
        <v>28</v>
      </c>
      <c r="F24" s="4">
        <v>29</v>
      </c>
      <c r="G24" s="4">
        <v>24</v>
      </c>
      <c r="H24" s="4">
        <v>64</v>
      </c>
      <c r="I24" s="4">
        <v>55</v>
      </c>
      <c r="J24" s="4">
        <v>64</v>
      </c>
      <c r="K24" s="4">
        <v>42</v>
      </c>
      <c r="L24" s="4">
        <v>38</v>
      </c>
      <c r="M24" s="4">
        <v>18</v>
      </c>
      <c r="N24" s="5">
        <f t="shared" si="0"/>
        <v>406</v>
      </c>
      <c r="O24" s="68">
        <f t="shared" si="1"/>
        <v>36.909090909090907</v>
      </c>
      <c r="P24" s="3">
        <f t="shared" si="2"/>
        <v>324800</v>
      </c>
      <c r="Q24" s="24">
        <v>11</v>
      </c>
      <c r="R24" s="66">
        <f t="shared" si="3"/>
        <v>759280</v>
      </c>
    </row>
    <row r="25" spans="1:18" x14ac:dyDescent="0.2">
      <c r="A25" s="10">
        <v>22</v>
      </c>
      <c r="B25" s="9" t="s">
        <v>17</v>
      </c>
      <c r="C25" s="4">
        <v>53</v>
      </c>
      <c r="D25" s="53">
        <v>41</v>
      </c>
      <c r="E25" s="4">
        <v>59</v>
      </c>
      <c r="F25" s="4">
        <v>53</v>
      </c>
      <c r="G25" s="4">
        <v>37</v>
      </c>
      <c r="H25" s="4">
        <v>39</v>
      </c>
      <c r="I25" s="4">
        <v>71</v>
      </c>
      <c r="J25" s="4">
        <v>24</v>
      </c>
      <c r="K25" s="4">
        <v>12</v>
      </c>
      <c r="L25" s="4">
        <v>5</v>
      </c>
      <c r="M25" s="4">
        <v>6</v>
      </c>
      <c r="N25" s="5">
        <f t="shared" si="0"/>
        <v>400</v>
      </c>
      <c r="O25" s="68">
        <f t="shared" si="1"/>
        <v>36.363636363636367</v>
      </c>
      <c r="P25" s="3">
        <f t="shared" si="2"/>
        <v>320000</v>
      </c>
      <c r="Q25" s="24">
        <v>11</v>
      </c>
      <c r="R25" s="66">
        <f t="shared" si="3"/>
        <v>750400</v>
      </c>
    </row>
    <row r="26" spans="1:18" x14ac:dyDescent="0.2">
      <c r="A26" s="10">
        <v>23</v>
      </c>
      <c r="B26" s="9" t="s">
        <v>42</v>
      </c>
      <c r="C26" s="53">
        <v>9</v>
      </c>
      <c r="D26" s="53">
        <v>21</v>
      </c>
      <c r="E26" s="53">
        <v>30</v>
      </c>
      <c r="F26" s="53">
        <v>47</v>
      </c>
      <c r="G26" s="53">
        <v>40</v>
      </c>
      <c r="H26" s="53">
        <v>42</v>
      </c>
      <c r="I26" s="53">
        <v>39</v>
      </c>
      <c r="J26" s="53">
        <v>49</v>
      </c>
      <c r="K26" s="53">
        <v>57</v>
      </c>
      <c r="L26" s="53">
        <v>30</v>
      </c>
      <c r="M26" s="53">
        <v>34</v>
      </c>
      <c r="N26" s="5">
        <f t="shared" si="0"/>
        <v>398</v>
      </c>
      <c r="O26" s="68">
        <f t="shared" si="1"/>
        <v>36.18181818181818</v>
      </c>
      <c r="P26" s="3">
        <f t="shared" si="2"/>
        <v>318400</v>
      </c>
      <c r="Q26" s="24">
        <v>11</v>
      </c>
      <c r="R26" s="66">
        <f t="shared" si="3"/>
        <v>747440</v>
      </c>
    </row>
    <row r="27" spans="1:18" x14ac:dyDescent="0.2">
      <c r="A27" s="10">
        <v>24</v>
      </c>
      <c r="B27" s="9" t="s">
        <v>257</v>
      </c>
      <c r="C27" s="4">
        <v>21</v>
      </c>
      <c r="D27" s="4">
        <v>47</v>
      </c>
      <c r="E27" s="4">
        <v>29</v>
      </c>
      <c r="F27" s="4">
        <v>26</v>
      </c>
      <c r="G27" s="4">
        <v>44</v>
      </c>
      <c r="H27" s="4">
        <v>23</v>
      </c>
      <c r="I27" s="4">
        <v>37</v>
      </c>
      <c r="J27" s="4">
        <v>35</v>
      </c>
      <c r="K27" s="4">
        <v>59</v>
      </c>
      <c r="L27" s="4">
        <v>36</v>
      </c>
      <c r="M27" s="4">
        <v>40</v>
      </c>
      <c r="N27" s="5">
        <f t="shared" si="0"/>
        <v>397</v>
      </c>
      <c r="O27" s="68">
        <f t="shared" si="1"/>
        <v>36.090909090909093</v>
      </c>
      <c r="P27" s="3">
        <f t="shared" si="2"/>
        <v>317600</v>
      </c>
      <c r="Q27" s="24">
        <v>11</v>
      </c>
      <c r="R27" s="66">
        <f t="shared" si="3"/>
        <v>745960</v>
      </c>
    </row>
    <row r="28" spans="1:18" s="65" customFormat="1" x14ac:dyDescent="0.2">
      <c r="A28" s="10">
        <v>25</v>
      </c>
      <c r="B28" s="9" t="s">
        <v>903</v>
      </c>
      <c r="C28" s="53">
        <v>11</v>
      </c>
      <c r="D28" s="53">
        <v>38</v>
      </c>
      <c r="E28" s="53">
        <v>40</v>
      </c>
      <c r="F28" s="53">
        <v>72</v>
      </c>
      <c r="G28" s="53">
        <v>15</v>
      </c>
      <c r="H28" s="53">
        <v>35</v>
      </c>
      <c r="I28" s="53">
        <v>17</v>
      </c>
      <c r="J28" s="53">
        <v>42</v>
      </c>
      <c r="K28" s="53">
        <v>40</v>
      </c>
      <c r="L28" s="53">
        <v>49</v>
      </c>
      <c r="M28" s="53">
        <v>27</v>
      </c>
      <c r="N28" s="5">
        <f t="shared" si="0"/>
        <v>386</v>
      </c>
      <c r="O28" s="68">
        <f t="shared" si="1"/>
        <v>35.090909090909093</v>
      </c>
      <c r="P28" s="3">
        <f t="shared" si="2"/>
        <v>308800</v>
      </c>
      <c r="Q28" s="24">
        <v>11</v>
      </c>
      <c r="R28" s="66">
        <f t="shared" si="3"/>
        <v>729680</v>
      </c>
    </row>
    <row r="29" spans="1:18" x14ac:dyDescent="0.2">
      <c r="A29" s="10">
        <v>26</v>
      </c>
      <c r="B29" s="9" t="s">
        <v>13</v>
      </c>
      <c r="C29" s="53">
        <v>61</v>
      </c>
      <c r="D29" s="53">
        <v>34</v>
      </c>
      <c r="E29" s="53">
        <v>29</v>
      </c>
      <c r="F29" s="53">
        <v>37</v>
      </c>
      <c r="G29" s="53">
        <v>36</v>
      </c>
      <c r="H29" s="53">
        <v>30</v>
      </c>
      <c r="I29" s="53">
        <v>40</v>
      </c>
      <c r="J29" s="53">
        <v>24</v>
      </c>
      <c r="K29" s="53">
        <v>32</v>
      </c>
      <c r="L29" s="53">
        <v>48</v>
      </c>
      <c r="M29" s="53">
        <v>13</v>
      </c>
      <c r="N29" s="5">
        <f t="shared" si="0"/>
        <v>384</v>
      </c>
      <c r="O29" s="68">
        <f t="shared" si="1"/>
        <v>34.909090909090907</v>
      </c>
      <c r="P29" s="3">
        <f t="shared" si="2"/>
        <v>307200</v>
      </c>
      <c r="Q29" s="24">
        <v>11</v>
      </c>
      <c r="R29" s="66">
        <f t="shared" si="3"/>
        <v>726720</v>
      </c>
    </row>
    <row r="30" spans="1:18" x14ac:dyDescent="0.2">
      <c r="A30" s="10">
        <v>28</v>
      </c>
      <c r="B30" s="9" t="s">
        <v>71</v>
      </c>
      <c r="C30" s="53">
        <v>22</v>
      </c>
      <c r="D30" s="53">
        <v>63</v>
      </c>
      <c r="E30" s="53">
        <v>50</v>
      </c>
      <c r="F30" s="53">
        <v>46</v>
      </c>
      <c r="G30" s="53">
        <v>59</v>
      </c>
      <c r="H30" s="53">
        <v>38</v>
      </c>
      <c r="I30" s="53">
        <v>15</v>
      </c>
      <c r="J30" s="53">
        <v>19</v>
      </c>
      <c r="K30" s="53">
        <v>26</v>
      </c>
      <c r="L30" s="53">
        <v>22</v>
      </c>
      <c r="M30" s="53">
        <v>22</v>
      </c>
      <c r="N30" s="5">
        <f t="shared" si="0"/>
        <v>382</v>
      </c>
      <c r="O30" s="68">
        <f t="shared" si="1"/>
        <v>34.727272727272727</v>
      </c>
      <c r="P30" s="3">
        <f t="shared" si="2"/>
        <v>305600</v>
      </c>
      <c r="Q30" s="24">
        <v>11</v>
      </c>
      <c r="R30" s="66">
        <f t="shared" si="3"/>
        <v>723760</v>
      </c>
    </row>
    <row r="31" spans="1:18" x14ac:dyDescent="0.2">
      <c r="A31" s="10">
        <v>49</v>
      </c>
      <c r="B31" s="9" t="s">
        <v>100</v>
      </c>
      <c r="C31" s="4">
        <v>39</v>
      </c>
      <c r="D31" s="4">
        <v>31</v>
      </c>
      <c r="E31" s="4">
        <v>49</v>
      </c>
      <c r="F31" s="4">
        <v>44</v>
      </c>
      <c r="G31" s="4">
        <v>36</v>
      </c>
      <c r="H31" s="4">
        <v>29</v>
      </c>
      <c r="I31" s="4">
        <v>47</v>
      </c>
      <c r="J31" s="4">
        <v>20</v>
      </c>
      <c r="K31" s="4">
        <v>12</v>
      </c>
      <c r="L31" s="7"/>
      <c r="M31" s="7"/>
      <c r="N31" s="5">
        <f t="shared" si="0"/>
        <v>307</v>
      </c>
      <c r="O31" s="68">
        <f t="shared" si="1"/>
        <v>34.111111111111114</v>
      </c>
      <c r="P31" s="3">
        <f t="shared" si="2"/>
        <v>245600</v>
      </c>
      <c r="Q31" s="24">
        <v>9</v>
      </c>
      <c r="R31" s="66">
        <f t="shared" si="3"/>
        <v>583960</v>
      </c>
    </row>
    <row r="32" spans="1:18" x14ac:dyDescent="0.2">
      <c r="A32" s="10">
        <v>29</v>
      </c>
      <c r="B32" s="9" t="s">
        <v>14</v>
      </c>
      <c r="C32" s="4">
        <v>40</v>
      </c>
      <c r="D32" s="4">
        <v>21</v>
      </c>
      <c r="E32" s="4">
        <v>32</v>
      </c>
      <c r="F32" s="4">
        <v>16</v>
      </c>
      <c r="G32" s="4">
        <v>29</v>
      </c>
      <c r="H32" s="4">
        <v>42</v>
      </c>
      <c r="I32" s="4">
        <v>45</v>
      </c>
      <c r="J32" s="4">
        <v>36</v>
      </c>
      <c r="K32" s="4">
        <v>32</v>
      </c>
      <c r="L32" s="4">
        <v>45</v>
      </c>
      <c r="M32" s="53">
        <v>30</v>
      </c>
      <c r="N32" s="5">
        <f t="shared" si="0"/>
        <v>368</v>
      </c>
      <c r="O32" s="68">
        <f t="shared" si="1"/>
        <v>33.454545454545453</v>
      </c>
      <c r="P32" s="3">
        <f t="shared" si="2"/>
        <v>294400</v>
      </c>
      <c r="Q32" s="24">
        <v>11</v>
      </c>
      <c r="R32" s="66">
        <f t="shared" si="3"/>
        <v>703040</v>
      </c>
    </row>
    <row r="33" spans="1:18" x14ac:dyDescent="0.2">
      <c r="A33" s="10">
        <v>42</v>
      </c>
      <c r="B33" s="9" t="s">
        <v>133</v>
      </c>
      <c r="C33" s="4">
        <v>12</v>
      </c>
      <c r="D33" s="4">
        <v>13</v>
      </c>
      <c r="E33" s="4">
        <v>25</v>
      </c>
      <c r="F33" s="4">
        <v>38</v>
      </c>
      <c r="G33" s="4">
        <v>39</v>
      </c>
      <c r="H33" s="4">
        <v>58</v>
      </c>
      <c r="I33" s="4">
        <v>67</v>
      </c>
      <c r="J33" s="4">
        <v>25</v>
      </c>
      <c r="K33" s="4">
        <v>32</v>
      </c>
      <c r="L33" s="4">
        <v>20</v>
      </c>
      <c r="M33" s="7"/>
      <c r="N33" s="5">
        <f t="shared" si="0"/>
        <v>329</v>
      </c>
      <c r="O33" s="68">
        <f t="shared" si="1"/>
        <v>32.9</v>
      </c>
      <c r="P33" s="3">
        <f t="shared" si="2"/>
        <v>263200</v>
      </c>
      <c r="Q33" s="24">
        <v>11</v>
      </c>
      <c r="R33" s="66">
        <f t="shared" si="3"/>
        <v>645320</v>
      </c>
    </row>
    <row r="34" spans="1:18" x14ac:dyDescent="0.2">
      <c r="A34" s="10">
        <v>30</v>
      </c>
      <c r="B34" s="9" t="s">
        <v>7</v>
      </c>
      <c r="C34" s="4">
        <v>30</v>
      </c>
      <c r="D34" s="4">
        <v>40</v>
      </c>
      <c r="E34" s="4">
        <v>46</v>
      </c>
      <c r="F34" s="4">
        <v>30</v>
      </c>
      <c r="G34" s="4">
        <v>47</v>
      </c>
      <c r="H34" s="4">
        <v>20</v>
      </c>
      <c r="I34" s="4">
        <v>47</v>
      </c>
      <c r="J34" s="4">
        <v>34</v>
      </c>
      <c r="K34" s="4">
        <v>37</v>
      </c>
      <c r="L34" s="4">
        <v>25</v>
      </c>
      <c r="M34" s="4">
        <v>4</v>
      </c>
      <c r="N34" s="5">
        <f t="shared" si="0"/>
        <v>360</v>
      </c>
      <c r="O34" s="68">
        <f t="shared" si="1"/>
        <v>32.727272727272727</v>
      </c>
      <c r="P34" s="3">
        <f t="shared" si="2"/>
        <v>288000</v>
      </c>
      <c r="Q34" s="24">
        <v>11</v>
      </c>
      <c r="R34" s="66">
        <f t="shared" si="3"/>
        <v>691200</v>
      </c>
    </row>
    <row r="35" spans="1:18" x14ac:dyDescent="0.2">
      <c r="A35" s="10">
        <v>31</v>
      </c>
      <c r="B35" s="9" t="s">
        <v>37</v>
      </c>
      <c r="C35" s="4">
        <v>36</v>
      </c>
      <c r="D35" s="4">
        <v>10</v>
      </c>
      <c r="E35" s="4">
        <v>38</v>
      </c>
      <c r="F35" s="4">
        <v>62</v>
      </c>
      <c r="G35" s="4">
        <v>15</v>
      </c>
      <c r="H35" s="4">
        <v>42</v>
      </c>
      <c r="I35" s="4">
        <v>48</v>
      </c>
      <c r="J35" s="4">
        <v>29</v>
      </c>
      <c r="K35" s="4">
        <v>17</v>
      </c>
      <c r="L35" s="4">
        <v>37</v>
      </c>
      <c r="M35" s="4">
        <v>22</v>
      </c>
      <c r="N35" s="5">
        <f t="shared" ref="N35:N66" si="4">SUM(C35:M35)</f>
        <v>356</v>
      </c>
      <c r="O35" s="68">
        <f t="shared" ref="O35:O66" si="5">AVERAGE(C35:M35)</f>
        <v>32.363636363636367</v>
      </c>
      <c r="P35" s="3">
        <f t="shared" ref="P35:P66" si="6">SUM(N35)*800</f>
        <v>284800</v>
      </c>
      <c r="Q35" s="24">
        <v>11</v>
      </c>
      <c r="R35" s="66">
        <f t="shared" si="3"/>
        <v>685280</v>
      </c>
    </row>
    <row r="36" spans="1:18" x14ac:dyDescent="0.2">
      <c r="A36" s="10">
        <v>32</v>
      </c>
      <c r="B36" s="9" t="s">
        <v>131</v>
      </c>
      <c r="C36" s="4">
        <v>33</v>
      </c>
      <c r="D36" s="4">
        <v>30</v>
      </c>
      <c r="E36" s="4">
        <v>30</v>
      </c>
      <c r="F36" s="4">
        <v>33</v>
      </c>
      <c r="G36" s="4">
        <v>38</v>
      </c>
      <c r="H36" s="4">
        <v>53</v>
      </c>
      <c r="I36" s="4">
        <v>57</v>
      </c>
      <c r="J36" s="4">
        <v>31</v>
      </c>
      <c r="K36" s="4">
        <v>4</v>
      </c>
      <c r="L36" s="4">
        <v>24</v>
      </c>
      <c r="M36" s="4">
        <v>20</v>
      </c>
      <c r="N36" s="5">
        <f t="shared" si="4"/>
        <v>353</v>
      </c>
      <c r="O36" s="68">
        <f t="shared" si="5"/>
        <v>32.090909090909093</v>
      </c>
      <c r="P36" s="3">
        <f t="shared" si="6"/>
        <v>282400</v>
      </c>
      <c r="Q36" s="24">
        <v>11</v>
      </c>
      <c r="R36" s="66">
        <f t="shared" si="3"/>
        <v>680840</v>
      </c>
    </row>
    <row r="37" spans="1:18" x14ac:dyDescent="0.2">
      <c r="A37" s="10">
        <v>33</v>
      </c>
      <c r="B37" s="9" t="s">
        <v>134</v>
      </c>
      <c r="C37" s="4">
        <v>51</v>
      </c>
      <c r="D37" s="4">
        <v>34</v>
      </c>
      <c r="E37" s="4">
        <v>29</v>
      </c>
      <c r="F37" s="4">
        <v>27</v>
      </c>
      <c r="G37" s="4">
        <v>24</v>
      </c>
      <c r="H37" s="4">
        <v>51</v>
      </c>
      <c r="I37" s="4">
        <v>17</v>
      </c>
      <c r="J37" s="4">
        <v>32</v>
      </c>
      <c r="K37" s="4">
        <v>46</v>
      </c>
      <c r="L37" s="4">
        <v>28</v>
      </c>
      <c r="M37" s="4">
        <v>13</v>
      </c>
      <c r="N37" s="5">
        <f t="shared" si="4"/>
        <v>352</v>
      </c>
      <c r="O37" s="68">
        <f t="shared" si="5"/>
        <v>32</v>
      </c>
      <c r="P37" s="3">
        <f t="shared" si="6"/>
        <v>281600</v>
      </c>
      <c r="Q37" s="24">
        <v>11</v>
      </c>
      <c r="R37" s="66">
        <f t="shared" si="3"/>
        <v>679360</v>
      </c>
    </row>
    <row r="38" spans="1:18" x14ac:dyDescent="0.2">
      <c r="A38" s="10">
        <v>34</v>
      </c>
      <c r="B38" s="9" t="s">
        <v>1</v>
      </c>
      <c r="C38" s="4">
        <v>32</v>
      </c>
      <c r="D38" s="4">
        <v>33</v>
      </c>
      <c r="E38" s="4">
        <v>35</v>
      </c>
      <c r="F38" s="4">
        <v>17</v>
      </c>
      <c r="G38" s="4">
        <v>18</v>
      </c>
      <c r="H38" s="4">
        <v>31</v>
      </c>
      <c r="I38" s="4">
        <v>59</v>
      </c>
      <c r="J38" s="4">
        <v>33</v>
      </c>
      <c r="K38" s="4">
        <v>41</v>
      </c>
      <c r="L38" s="4">
        <v>38</v>
      </c>
      <c r="M38" s="4">
        <v>14</v>
      </c>
      <c r="N38" s="5">
        <f t="shared" si="4"/>
        <v>351</v>
      </c>
      <c r="O38" s="68">
        <f t="shared" si="5"/>
        <v>31.90909090909091</v>
      </c>
      <c r="P38" s="3">
        <f t="shared" si="6"/>
        <v>280800</v>
      </c>
      <c r="Q38" s="24">
        <v>11</v>
      </c>
      <c r="R38" s="66">
        <f t="shared" si="3"/>
        <v>677880</v>
      </c>
    </row>
    <row r="39" spans="1:18" x14ac:dyDescent="0.2">
      <c r="A39" s="10">
        <v>35</v>
      </c>
      <c r="B39" s="9" t="s">
        <v>11</v>
      </c>
      <c r="C39" s="53">
        <v>45</v>
      </c>
      <c r="D39" s="53">
        <v>39</v>
      </c>
      <c r="E39" s="53">
        <v>41</v>
      </c>
      <c r="F39" s="53">
        <v>50</v>
      </c>
      <c r="G39" s="53">
        <v>48</v>
      </c>
      <c r="H39" s="53">
        <v>35</v>
      </c>
      <c r="I39" s="53">
        <v>32</v>
      </c>
      <c r="J39" s="53">
        <v>15</v>
      </c>
      <c r="K39" s="53">
        <v>21</v>
      </c>
      <c r="L39" s="53">
        <v>10</v>
      </c>
      <c r="M39" s="53">
        <v>13</v>
      </c>
      <c r="N39" s="5">
        <f t="shared" si="4"/>
        <v>349</v>
      </c>
      <c r="O39" s="68">
        <f t="shared" si="5"/>
        <v>31.727272727272727</v>
      </c>
      <c r="P39" s="3">
        <f t="shared" si="6"/>
        <v>279200</v>
      </c>
      <c r="Q39" s="24">
        <v>11</v>
      </c>
      <c r="R39" s="66">
        <f t="shared" si="3"/>
        <v>674920</v>
      </c>
    </row>
    <row r="40" spans="1:18" x14ac:dyDescent="0.2">
      <c r="A40" s="10">
        <v>46</v>
      </c>
      <c r="B40" s="28" t="s">
        <v>112</v>
      </c>
      <c r="C40" s="7"/>
      <c r="D40" s="62">
        <v>3</v>
      </c>
      <c r="E40" s="62">
        <v>28</v>
      </c>
      <c r="F40" s="62">
        <v>35</v>
      </c>
      <c r="G40" s="62">
        <v>12</v>
      </c>
      <c r="H40" s="62">
        <v>48</v>
      </c>
      <c r="I40" s="62">
        <v>40</v>
      </c>
      <c r="J40" s="62">
        <v>52</v>
      </c>
      <c r="K40" s="62">
        <v>36</v>
      </c>
      <c r="L40" s="62">
        <v>36</v>
      </c>
      <c r="M40" s="62">
        <v>26</v>
      </c>
      <c r="N40" s="47">
        <f t="shared" si="4"/>
        <v>316</v>
      </c>
      <c r="O40" s="75">
        <f t="shared" si="5"/>
        <v>31.6</v>
      </c>
      <c r="P40" s="63">
        <f t="shared" si="6"/>
        <v>252800</v>
      </c>
      <c r="Q40" s="64">
        <v>10</v>
      </c>
      <c r="R40" s="66">
        <f>SUM((N40/10)*14800)</f>
        <v>467680</v>
      </c>
    </row>
    <row r="41" spans="1:18" s="65" customFormat="1" x14ac:dyDescent="0.2">
      <c r="A41" s="10">
        <v>36</v>
      </c>
      <c r="B41" s="9" t="s">
        <v>53</v>
      </c>
      <c r="C41" s="53">
        <v>40</v>
      </c>
      <c r="D41" s="53">
        <v>46</v>
      </c>
      <c r="E41" s="53">
        <v>21</v>
      </c>
      <c r="F41" s="53">
        <v>27</v>
      </c>
      <c r="G41" s="53">
        <v>32</v>
      </c>
      <c r="H41" s="53">
        <v>35</v>
      </c>
      <c r="I41" s="53">
        <v>23</v>
      </c>
      <c r="J41" s="53">
        <v>49</v>
      </c>
      <c r="K41" s="53">
        <v>44</v>
      </c>
      <c r="L41" s="53">
        <v>10</v>
      </c>
      <c r="M41" s="53">
        <v>20</v>
      </c>
      <c r="N41" s="5">
        <f t="shared" si="4"/>
        <v>347</v>
      </c>
      <c r="O41" s="68">
        <f t="shared" si="5"/>
        <v>31.545454545454547</v>
      </c>
      <c r="P41" s="3">
        <f t="shared" si="6"/>
        <v>277600</v>
      </c>
      <c r="Q41" s="24">
        <v>11</v>
      </c>
      <c r="R41" s="66">
        <f t="shared" si="3"/>
        <v>671960</v>
      </c>
    </row>
    <row r="42" spans="1:18" s="48" customFormat="1" x14ac:dyDescent="0.2">
      <c r="A42" s="10">
        <v>37</v>
      </c>
      <c r="B42" s="9" t="s">
        <v>40</v>
      </c>
      <c r="C42" s="53">
        <v>29</v>
      </c>
      <c r="D42" s="53">
        <v>16</v>
      </c>
      <c r="E42" s="53">
        <v>22</v>
      </c>
      <c r="F42" s="53">
        <v>14</v>
      </c>
      <c r="G42" s="53">
        <v>46</v>
      </c>
      <c r="H42" s="53">
        <v>21</v>
      </c>
      <c r="I42" s="53">
        <v>36</v>
      </c>
      <c r="J42" s="53">
        <v>39</v>
      </c>
      <c r="K42" s="53">
        <v>47</v>
      </c>
      <c r="L42" s="53">
        <v>45</v>
      </c>
      <c r="M42" s="53">
        <v>31</v>
      </c>
      <c r="N42" s="5">
        <f t="shared" si="4"/>
        <v>346</v>
      </c>
      <c r="O42" s="68">
        <f t="shared" si="5"/>
        <v>31.454545454545453</v>
      </c>
      <c r="P42" s="3">
        <f t="shared" si="6"/>
        <v>276800</v>
      </c>
      <c r="Q42" s="24">
        <v>11</v>
      </c>
      <c r="R42" s="66">
        <f t="shared" si="3"/>
        <v>670480</v>
      </c>
    </row>
    <row r="43" spans="1:18" x14ac:dyDescent="0.2">
      <c r="A43" s="10">
        <v>38</v>
      </c>
      <c r="B43" s="9" t="s">
        <v>103</v>
      </c>
      <c r="C43" s="53">
        <v>49</v>
      </c>
      <c r="D43" s="53">
        <v>30</v>
      </c>
      <c r="E43" s="53">
        <v>35</v>
      </c>
      <c r="F43" s="53">
        <v>23</v>
      </c>
      <c r="G43" s="53">
        <v>25</v>
      </c>
      <c r="H43" s="53">
        <v>26</v>
      </c>
      <c r="I43" s="53">
        <v>42</v>
      </c>
      <c r="J43" s="53">
        <v>20</v>
      </c>
      <c r="K43" s="53">
        <v>43</v>
      </c>
      <c r="L43" s="53">
        <v>36</v>
      </c>
      <c r="M43" s="53">
        <v>14</v>
      </c>
      <c r="N43" s="5">
        <f t="shared" si="4"/>
        <v>343</v>
      </c>
      <c r="O43" s="68">
        <f t="shared" si="5"/>
        <v>31.181818181818183</v>
      </c>
      <c r="P43" s="3">
        <f t="shared" si="6"/>
        <v>274400</v>
      </c>
      <c r="Q43" s="24">
        <v>11</v>
      </c>
      <c r="R43" s="66">
        <f t="shared" si="3"/>
        <v>666040</v>
      </c>
    </row>
    <row r="44" spans="1:18" x14ac:dyDescent="0.2">
      <c r="A44" s="10">
        <v>39</v>
      </c>
      <c r="B44" s="9" t="s">
        <v>99</v>
      </c>
      <c r="C44" s="53">
        <v>36</v>
      </c>
      <c r="D44" s="53">
        <v>44</v>
      </c>
      <c r="E44" s="53">
        <v>46</v>
      </c>
      <c r="F44" s="53">
        <v>19</v>
      </c>
      <c r="G44" s="53">
        <v>56</v>
      </c>
      <c r="H44" s="53">
        <v>33</v>
      </c>
      <c r="I44" s="53">
        <v>12</v>
      </c>
      <c r="J44" s="53">
        <v>41</v>
      </c>
      <c r="K44" s="53">
        <v>26</v>
      </c>
      <c r="L44" s="53">
        <v>14</v>
      </c>
      <c r="M44" s="53">
        <v>15</v>
      </c>
      <c r="N44" s="5">
        <f t="shared" si="4"/>
        <v>342</v>
      </c>
      <c r="O44" s="68">
        <f t="shared" si="5"/>
        <v>31.09090909090909</v>
      </c>
      <c r="P44" s="3">
        <f t="shared" si="6"/>
        <v>273600</v>
      </c>
      <c r="Q44" s="24">
        <v>11</v>
      </c>
      <c r="R44" s="66">
        <f t="shared" si="3"/>
        <v>664560</v>
      </c>
    </row>
    <row r="45" spans="1:18" x14ac:dyDescent="0.2">
      <c r="A45" s="10">
        <v>40</v>
      </c>
      <c r="B45" s="28" t="s">
        <v>109</v>
      </c>
      <c r="C45" s="62">
        <v>10</v>
      </c>
      <c r="D45" s="62">
        <v>19</v>
      </c>
      <c r="E45" s="62">
        <v>29</v>
      </c>
      <c r="F45" s="62">
        <v>22</v>
      </c>
      <c r="G45" s="62">
        <v>48</v>
      </c>
      <c r="H45" s="62">
        <v>39</v>
      </c>
      <c r="I45" s="62">
        <v>44</v>
      </c>
      <c r="J45" s="62">
        <v>31</v>
      </c>
      <c r="K45" s="62">
        <v>50</v>
      </c>
      <c r="L45" s="62">
        <v>35</v>
      </c>
      <c r="M45" s="62">
        <v>12</v>
      </c>
      <c r="N45" s="47">
        <f t="shared" si="4"/>
        <v>339</v>
      </c>
      <c r="O45" s="75">
        <f t="shared" si="5"/>
        <v>30.818181818181817</v>
      </c>
      <c r="P45" s="63">
        <f t="shared" si="6"/>
        <v>271200</v>
      </c>
      <c r="Q45" s="64">
        <v>11</v>
      </c>
      <c r="R45" s="66">
        <f>SUM((N45/10)*14800)</f>
        <v>501720</v>
      </c>
    </row>
    <row r="46" spans="1:18" x14ac:dyDescent="0.2">
      <c r="A46" s="10">
        <v>79</v>
      </c>
      <c r="B46" s="9" t="s">
        <v>101</v>
      </c>
      <c r="C46" s="53">
        <v>42</v>
      </c>
      <c r="D46" s="53">
        <v>38</v>
      </c>
      <c r="E46" s="53">
        <v>69</v>
      </c>
      <c r="F46" s="53">
        <v>27</v>
      </c>
      <c r="G46" s="53">
        <v>21</v>
      </c>
      <c r="H46" s="53">
        <v>9</v>
      </c>
      <c r="I46" s="7"/>
      <c r="J46" s="53">
        <v>8</v>
      </c>
      <c r="K46" s="8"/>
      <c r="L46" s="8"/>
      <c r="M46" s="8"/>
      <c r="N46" s="5">
        <f t="shared" si="4"/>
        <v>214</v>
      </c>
      <c r="O46" s="68">
        <f t="shared" si="5"/>
        <v>30.571428571428573</v>
      </c>
      <c r="P46" s="3">
        <f t="shared" si="6"/>
        <v>171200</v>
      </c>
      <c r="Q46" s="24">
        <v>8</v>
      </c>
      <c r="R46" s="66">
        <f t="shared" si="3"/>
        <v>431920</v>
      </c>
    </row>
    <row r="47" spans="1:18" s="65" customFormat="1" x14ac:dyDescent="0.2">
      <c r="A47" s="10">
        <v>41</v>
      </c>
      <c r="B47" s="35" t="s">
        <v>729</v>
      </c>
      <c r="C47" s="46">
        <v>30</v>
      </c>
      <c r="D47" s="46">
        <v>24</v>
      </c>
      <c r="E47" s="46">
        <v>23</v>
      </c>
      <c r="F47" s="46">
        <v>38</v>
      </c>
      <c r="G47" s="46">
        <v>28</v>
      </c>
      <c r="H47" s="46">
        <v>41</v>
      </c>
      <c r="I47" s="46">
        <v>14</v>
      </c>
      <c r="J47" s="46">
        <v>35</v>
      </c>
      <c r="K47" s="46">
        <v>44</v>
      </c>
      <c r="L47" s="46">
        <v>36</v>
      </c>
      <c r="M47" s="46">
        <v>20</v>
      </c>
      <c r="N47" s="36">
        <f t="shared" si="4"/>
        <v>333</v>
      </c>
      <c r="O47" s="68">
        <f t="shared" si="5"/>
        <v>30.272727272727273</v>
      </c>
      <c r="P47" s="59">
        <f t="shared" si="6"/>
        <v>266400</v>
      </c>
      <c r="Q47" s="56">
        <v>11</v>
      </c>
      <c r="R47" s="66">
        <f t="shared" si="3"/>
        <v>651240</v>
      </c>
    </row>
    <row r="48" spans="1:18" x14ac:dyDescent="0.2">
      <c r="A48" s="10">
        <v>54</v>
      </c>
      <c r="B48" s="9" t="s">
        <v>59</v>
      </c>
      <c r="C48" s="53">
        <v>16</v>
      </c>
      <c r="D48" s="53">
        <v>36</v>
      </c>
      <c r="E48" s="53">
        <v>13</v>
      </c>
      <c r="F48" s="53">
        <v>36</v>
      </c>
      <c r="G48" s="53">
        <v>32</v>
      </c>
      <c r="H48" s="53">
        <v>37</v>
      </c>
      <c r="I48" s="53">
        <v>33</v>
      </c>
      <c r="J48" s="53">
        <v>50</v>
      </c>
      <c r="K48" s="53">
        <v>36</v>
      </c>
      <c r="L48" s="53">
        <v>12</v>
      </c>
      <c r="M48" s="7"/>
      <c r="N48" s="5">
        <f t="shared" si="4"/>
        <v>301</v>
      </c>
      <c r="O48" s="68">
        <f t="shared" si="5"/>
        <v>30.1</v>
      </c>
      <c r="P48" s="3">
        <f t="shared" si="6"/>
        <v>240800</v>
      </c>
      <c r="Q48" s="24">
        <v>11</v>
      </c>
      <c r="R48" s="66">
        <f t="shared" si="3"/>
        <v>603880</v>
      </c>
    </row>
    <row r="49" spans="1:18" x14ac:dyDescent="0.2">
      <c r="A49" s="10">
        <v>43</v>
      </c>
      <c r="B49" s="9" t="s">
        <v>16</v>
      </c>
      <c r="C49" s="4">
        <v>20</v>
      </c>
      <c r="D49" s="4">
        <v>42</v>
      </c>
      <c r="E49" s="4">
        <v>42</v>
      </c>
      <c r="F49" s="4">
        <v>36</v>
      </c>
      <c r="G49" s="4">
        <v>36</v>
      </c>
      <c r="H49" s="4">
        <v>25</v>
      </c>
      <c r="I49" s="4">
        <v>34</v>
      </c>
      <c r="J49" s="4">
        <v>19</v>
      </c>
      <c r="K49" s="4">
        <v>40</v>
      </c>
      <c r="L49" s="4">
        <v>26</v>
      </c>
      <c r="M49" s="53">
        <v>8</v>
      </c>
      <c r="N49" s="5">
        <f t="shared" si="4"/>
        <v>328</v>
      </c>
      <c r="O49" s="68">
        <f t="shared" si="5"/>
        <v>29.818181818181817</v>
      </c>
      <c r="P49" s="3">
        <f t="shared" si="6"/>
        <v>262400</v>
      </c>
      <c r="Q49" s="24">
        <v>11</v>
      </c>
      <c r="R49" s="66">
        <f t="shared" si="3"/>
        <v>643840</v>
      </c>
    </row>
    <row r="50" spans="1:18" x14ac:dyDescent="0.2">
      <c r="A50" s="10">
        <v>55</v>
      </c>
      <c r="B50" s="9" t="s">
        <v>67</v>
      </c>
      <c r="C50" s="53">
        <v>38</v>
      </c>
      <c r="D50" s="53">
        <v>33</v>
      </c>
      <c r="E50" s="53">
        <v>32</v>
      </c>
      <c r="F50" s="53">
        <v>40</v>
      </c>
      <c r="G50" s="53">
        <v>12</v>
      </c>
      <c r="H50" s="53">
        <v>33</v>
      </c>
      <c r="I50" s="53">
        <v>46</v>
      </c>
      <c r="J50" s="53">
        <v>23</v>
      </c>
      <c r="K50" s="53">
        <v>17</v>
      </c>
      <c r="L50" s="53">
        <v>24</v>
      </c>
      <c r="M50" s="8"/>
      <c r="N50" s="5">
        <f t="shared" si="4"/>
        <v>298</v>
      </c>
      <c r="O50" s="68">
        <f t="shared" si="5"/>
        <v>29.8</v>
      </c>
      <c r="P50" s="3">
        <f t="shared" si="6"/>
        <v>238400</v>
      </c>
      <c r="Q50" s="24">
        <v>11</v>
      </c>
      <c r="R50" s="66">
        <f t="shared" si="3"/>
        <v>599440</v>
      </c>
    </row>
    <row r="51" spans="1:18" x14ac:dyDescent="0.2">
      <c r="A51" s="10">
        <v>85</v>
      </c>
      <c r="B51" s="28" t="s">
        <v>125</v>
      </c>
      <c r="C51" s="7"/>
      <c r="D51" s="7"/>
      <c r="E51" s="7"/>
      <c r="F51" s="7"/>
      <c r="G51" s="7"/>
      <c r="H51" s="7"/>
      <c r="I51" s="7"/>
      <c r="J51" s="62">
        <v>30</v>
      </c>
      <c r="K51" s="62">
        <v>38</v>
      </c>
      <c r="L51" s="62">
        <v>29</v>
      </c>
      <c r="M51" s="62">
        <v>22</v>
      </c>
      <c r="N51" s="47">
        <f t="shared" si="4"/>
        <v>119</v>
      </c>
      <c r="O51" s="75">
        <f t="shared" si="5"/>
        <v>29.75</v>
      </c>
      <c r="P51" s="63">
        <f t="shared" si="6"/>
        <v>95200</v>
      </c>
      <c r="Q51" s="64">
        <v>4</v>
      </c>
      <c r="R51" s="66">
        <f>SUM((N51/10)*14800)</f>
        <v>176120</v>
      </c>
    </row>
    <row r="52" spans="1:18" x14ac:dyDescent="0.2">
      <c r="A52" s="10">
        <v>56</v>
      </c>
      <c r="B52" s="9" t="s">
        <v>892</v>
      </c>
      <c r="C52" s="4">
        <v>26</v>
      </c>
      <c r="D52" s="4">
        <v>45</v>
      </c>
      <c r="E52" s="4">
        <v>26</v>
      </c>
      <c r="F52" s="4">
        <v>43</v>
      </c>
      <c r="G52" s="4">
        <v>17</v>
      </c>
      <c r="H52" s="4">
        <v>9</v>
      </c>
      <c r="I52" s="4">
        <v>28</v>
      </c>
      <c r="J52" s="4">
        <v>27</v>
      </c>
      <c r="K52" s="4">
        <v>53</v>
      </c>
      <c r="L52" s="4">
        <v>21</v>
      </c>
      <c r="M52" s="8"/>
      <c r="N52" s="5">
        <f t="shared" si="4"/>
        <v>295</v>
      </c>
      <c r="O52" s="68">
        <f t="shared" si="5"/>
        <v>29.5</v>
      </c>
      <c r="P52" s="3">
        <f t="shared" si="6"/>
        <v>236000</v>
      </c>
      <c r="Q52" s="24">
        <v>11</v>
      </c>
      <c r="R52" s="66">
        <f t="shared" si="3"/>
        <v>595000</v>
      </c>
    </row>
    <row r="53" spans="1:18" x14ac:dyDescent="0.2">
      <c r="A53" s="10">
        <v>44</v>
      </c>
      <c r="B53" s="9" t="s">
        <v>50</v>
      </c>
      <c r="C53" s="53">
        <v>49</v>
      </c>
      <c r="D53" s="53">
        <v>46</v>
      </c>
      <c r="E53" s="53">
        <v>26</v>
      </c>
      <c r="F53" s="53">
        <v>23</v>
      </c>
      <c r="G53" s="53">
        <v>39</v>
      </c>
      <c r="H53" s="53">
        <v>38</v>
      </c>
      <c r="I53" s="53">
        <v>38</v>
      </c>
      <c r="J53" s="53">
        <v>18</v>
      </c>
      <c r="K53" s="53">
        <v>17</v>
      </c>
      <c r="L53" s="53">
        <v>18</v>
      </c>
      <c r="M53" s="53">
        <v>11</v>
      </c>
      <c r="N53" s="5">
        <f t="shared" si="4"/>
        <v>323</v>
      </c>
      <c r="O53" s="68">
        <f t="shared" si="5"/>
        <v>29.363636363636363</v>
      </c>
      <c r="P53" s="3">
        <f t="shared" si="6"/>
        <v>258400</v>
      </c>
      <c r="Q53" s="24">
        <v>11</v>
      </c>
      <c r="R53" s="66">
        <f t="shared" si="3"/>
        <v>636440</v>
      </c>
    </row>
    <row r="54" spans="1:18" x14ac:dyDescent="0.2">
      <c r="A54" s="10">
        <v>45</v>
      </c>
      <c r="B54" s="9" t="s">
        <v>33</v>
      </c>
      <c r="C54" s="4">
        <v>22</v>
      </c>
      <c r="D54" s="4">
        <v>37</v>
      </c>
      <c r="E54" s="4">
        <v>47</v>
      </c>
      <c r="F54" s="4">
        <v>27</v>
      </c>
      <c r="G54" s="4">
        <v>34</v>
      </c>
      <c r="H54" s="4">
        <v>50</v>
      </c>
      <c r="I54" s="4">
        <v>20</v>
      </c>
      <c r="J54" s="4">
        <v>46</v>
      </c>
      <c r="K54" s="4">
        <v>23</v>
      </c>
      <c r="L54" s="4">
        <v>9</v>
      </c>
      <c r="M54" s="4">
        <v>7</v>
      </c>
      <c r="N54" s="5">
        <f t="shared" si="4"/>
        <v>322</v>
      </c>
      <c r="O54" s="68">
        <f t="shared" si="5"/>
        <v>29.272727272727273</v>
      </c>
      <c r="P54" s="3">
        <f t="shared" si="6"/>
        <v>257600</v>
      </c>
      <c r="Q54" s="24">
        <v>11</v>
      </c>
      <c r="R54" s="66">
        <f t="shared" si="3"/>
        <v>634960</v>
      </c>
    </row>
    <row r="55" spans="1:18" x14ac:dyDescent="0.2">
      <c r="A55" s="10">
        <v>47</v>
      </c>
      <c r="B55" s="9" t="s">
        <v>63</v>
      </c>
      <c r="C55" s="4">
        <v>33</v>
      </c>
      <c r="D55" s="4">
        <v>43</v>
      </c>
      <c r="E55" s="4">
        <v>17</v>
      </c>
      <c r="F55" s="4">
        <v>27</v>
      </c>
      <c r="G55" s="4">
        <v>21</v>
      </c>
      <c r="H55" s="4">
        <v>22</v>
      </c>
      <c r="I55" s="4">
        <v>32</v>
      </c>
      <c r="J55" s="4">
        <v>43</v>
      </c>
      <c r="K55" s="4">
        <v>28</v>
      </c>
      <c r="L55" s="4">
        <v>34</v>
      </c>
      <c r="M55" s="53">
        <v>12</v>
      </c>
      <c r="N55" s="5">
        <f t="shared" si="4"/>
        <v>312</v>
      </c>
      <c r="O55" s="68">
        <f t="shared" si="5"/>
        <v>28.363636363636363</v>
      </c>
      <c r="P55" s="3">
        <f t="shared" si="6"/>
        <v>249600</v>
      </c>
      <c r="Q55" s="24">
        <v>11</v>
      </c>
      <c r="R55" s="66">
        <f t="shared" si="3"/>
        <v>620160</v>
      </c>
    </row>
    <row r="56" spans="1:18" x14ac:dyDescent="0.2">
      <c r="A56" s="10">
        <v>48</v>
      </c>
      <c r="B56" s="9" t="s">
        <v>140</v>
      </c>
      <c r="C56" s="4">
        <v>15</v>
      </c>
      <c r="D56" s="4">
        <v>19</v>
      </c>
      <c r="E56" s="4">
        <v>31</v>
      </c>
      <c r="F56" s="4">
        <v>18</v>
      </c>
      <c r="G56" s="4">
        <v>25</v>
      </c>
      <c r="H56" s="4">
        <v>31</v>
      </c>
      <c r="I56" s="4">
        <v>19</v>
      </c>
      <c r="J56" s="4">
        <v>30</v>
      </c>
      <c r="K56" s="4">
        <v>46</v>
      </c>
      <c r="L56" s="4">
        <v>33</v>
      </c>
      <c r="M56" s="53">
        <v>43</v>
      </c>
      <c r="N56" s="5">
        <f t="shared" si="4"/>
        <v>310</v>
      </c>
      <c r="O56" s="68">
        <f t="shared" si="5"/>
        <v>28.181818181818183</v>
      </c>
      <c r="P56" s="3">
        <f t="shared" si="6"/>
        <v>248000</v>
      </c>
      <c r="Q56" s="24">
        <v>11</v>
      </c>
      <c r="R56" s="66">
        <f t="shared" si="3"/>
        <v>617200</v>
      </c>
    </row>
    <row r="57" spans="1:18" x14ac:dyDescent="0.2">
      <c r="A57" s="10">
        <v>50</v>
      </c>
      <c r="B57" s="9" t="s">
        <v>62</v>
      </c>
      <c r="C57" s="4">
        <v>26</v>
      </c>
      <c r="D57" s="4">
        <v>27</v>
      </c>
      <c r="E57" s="4">
        <v>26</v>
      </c>
      <c r="F57" s="4">
        <v>33</v>
      </c>
      <c r="G57" s="4">
        <v>34</v>
      </c>
      <c r="H57" s="4">
        <v>20</v>
      </c>
      <c r="I57" s="4">
        <v>32</v>
      </c>
      <c r="J57" s="4">
        <v>37</v>
      </c>
      <c r="K57" s="4">
        <v>26</v>
      </c>
      <c r="L57" s="4">
        <v>32</v>
      </c>
      <c r="M57" s="53">
        <v>14</v>
      </c>
      <c r="N57" s="5">
        <f t="shared" si="4"/>
        <v>307</v>
      </c>
      <c r="O57" s="68">
        <f t="shared" si="5"/>
        <v>27.90909090909091</v>
      </c>
      <c r="P57" s="3">
        <f t="shared" si="6"/>
        <v>245600</v>
      </c>
      <c r="Q57" s="24">
        <v>11</v>
      </c>
      <c r="R57" s="66">
        <f t="shared" si="3"/>
        <v>612760</v>
      </c>
    </row>
    <row r="58" spans="1:18" x14ac:dyDescent="0.2">
      <c r="A58" s="10">
        <v>51</v>
      </c>
      <c r="B58" s="9" t="s">
        <v>31</v>
      </c>
      <c r="C58" s="53">
        <v>34</v>
      </c>
      <c r="D58" s="53">
        <v>40</v>
      </c>
      <c r="E58" s="53">
        <v>26</v>
      </c>
      <c r="F58" s="53">
        <v>35</v>
      </c>
      <c r="G58" s="53">
        <v>29</v>
      </c>
      <c r="H58" s="53">
        <v>39</v>
      </c>
      <c r="I58" s="53">
        <v>26</v>
      </c>
      <c r="J58" s="53">
        <v>39</v>
      </c>
      <c r="K58" s="53">
        <v>24</v>
      </c>
      <c r="L58" s="53">
        <v>7</v>
      </c>
      <c r="M58" s="53">
        <v>6</v>
      </c>
      <c r="N58" s="5">
        <f t="shared" si="4"/>
        <v>305</v>
      </c>
      <c r="O58" s="68">
        <f t="shared" si="5"/>
        <v>27.727272727272727</v>
      </c>
      <c r="P58" s="3">
        <f t="shared" si="6"/>
        <v>244000</v>
      </c>
      <c r="Q58" s="24">
        <v>11</v>
      </c>
      <c r="R58" s="66">
        <f t="shared" si="3"/>
        <v>609800</v>
      </c>
    </row>
    <row r="59" spans="1:18" x14ac:dyDescent="0.2">
      <c r="A59" s="10">
        <v>52</v>
      </c>
      <c r="B59" s="9" t="s">
        <v>68</v>
      </c>
      <c r="C59" s="53">
        <v>23</v>
      </c>
      <c r="D59" s="53">
        <v>19</v>
      </c>
      <c r="E59" s="53">
        <v>31</v>
      </c>
      <c r="F59" s="53">
        <v>11</v>
      </c>
      <c r="G59" s="53">
        <v>17</v>
      </c>
      <c r="H59" s="53">
        <v>36</v>
      </c>
      <c r="I59" s="53">
        <v>49</v>
      </c>
      <c r="J59" s="53">
        <v>33</v>
      </c>
      <c r="K59" s="53">
        <v>24</v>
      </c>
      <c r="L59" s="53">
        <v>37</v>
      </c>
      <c r="M59" s="53">
        <v>25</v>
      </c>
      <c r="N59" s="5">
        <f t="shared" si="4"/>
        <v>305</v>
      </c>
      <c r="O59" s="68">
        <f t="shared" si="5"/>
        <v>27.727272727272727</v>
      </c>
      <c r="P59" s="3">
        <f t="shared" si="6"/>
        <v>244000</v>
      </c>
      <c r="Q59" s="24">
        <v>11</v>
      </c>
      <c r="R59" s="66">
        <f t="shared" si="3"/>
        <v>609800</v>
      </c>
    </row>
    <row r="60" spans="1:18" x14ac:dyDescent="0.2">
      <c r="A60" s="10">
        <v>53</v>
      </c>
      <c r="B60" s="9" t="s">
        <v>47</v>
      </c>
      <c r="C60" s="4">
        <v>41</v>
      </c>
      <c r="D60" s="4">
        <v>47</v>
      </c>
      <c r="E60" s="4">
        <v>17</v>
      </c>
      <c r="F60" s="4">
        <v>29</v>
      </c>
      <c r="G60" s="4">
        <v>25</v>
      </c>
      <c r="H60" s="4">
        <v>36</v>
      </c>
      <c r="I60" s="4">
        <v>34</v>
      </c>
      <c r="J60" s="4">
        <v>30</v>
      </c>
      <c r="K60" s="4">
        <v>28</v>
      </c>
      <c r="L60" s="4">
        <v>12</v>
      </c>
      <c r="M60" s="4">
        <v>4</v>
      </c>
      <c r="N60" s="5">
        <f t="shared" si="4"/>
        <v>303</v>
      </c>
      <c r="O60" s="68">
        <f t="shared" si="5"/>
        <v>27.545454545454547</v>
      </c>
      <c r="P60" s="3">
        <f t="shared" si="6"/>
        <v>242400</v>
      </c>
      <c r="Q60" s="24">
        <v>11</v>
      </c>
      <c r="R60" s="66">
        <f t="shared" si="3"/>
        <v>606840</v>
      </c>
    </row>
    <row r="61" spans="1:18" s="48" customFormat="1" x14ac:dyDescent="0.2">
      <c r="A61" s="10">
        <v>57</v>
      </c>
      <c r="B61" s="9" t="s">
        <v>107</v>
      </c>
      <c r="C61" s="53">
        <v>28</v>
      </c>
      <c r="D61" s="53">
        <v>25</v>
      </c>
      <c r="E61" s="53">
        <v>25</v>
      </c>
      <c r="F61" s="53">
        <v>15</v>
      </c>
      <c r="G61" s="53">
        <v>31</v>
      </c>
      <c r="H61" s="53">
        <v>32</v>
      </c>
      <c r="I61" s="53">
        <v>20</v>
      </c>
      <c r="J61" s="53">
        <v>31</v>
      </c>
      <c r="K61" s="53">
        <v>42</v>
      </c>
      <c r="L61" s="53">
        <v>31</v>
      </c>
      <c r="M61" s="53">
        <v>7</v>
      </c>
      <c r="N61" s="5">
        <f t="shared" si="4"/>
        <v>287</v>
      </c>
      <c r="O61" s="68">
        <f t="shared" si="5"/>
        <v>26.09090909090909</v>
      </c>
      <c r="P61" s="3">
        <f t="shared" si="6"/>
        <v>229600</v>
      </c>
      <c r="Q61" s="24">
        <v>11</v>
      </c>
      <c r="R61" s="66">
        <f t="shared" si="3"/>
        <v>583160</v>
      </c>
    </row>
    <row r="62" spans="1:18" x14ac:dyDescent="0.2">
      <c r="A62" s="10">
        <v>58</v>
      </c>
      <c r="B62" s="9" t="s">
        <v>8</v>
      </c>
      <c r="C62" s="4">
        <v>32</v>
      </c>
      <c r="D62" s="4">
        <v>52</v>
      </c>
      <c r="E62" s="4">
        <v>26</v>
      </c>
      <c r="F62" s="4">
        <v>37</v>
      </c>
      <c r="G62" s="4">
        <v>19</v>
      </c>
      <c r="H62" s="4">
        <v>30</v>
      </c>
      <c r="I62" s="4">
        <v>22</v>
      </c>
      <c r="J62" s="4">
        <v>24</v>
      </c>
      <c r="K62" s="4">
        <v>28</v>
      </c>
      <c r="L62" s="4">
        <v>7</v>
      </c>
      <c r="M62" s="4">
        <v>10</v>
      </c>
      <c r="N62" s="5">
        <f t="shared" si="4"/>
        <v>287</v>
      </c>
      <c r="O62" s="68">
        <f t="shared" si="5"/>
        <v>26.09090909090909</v>
      </c>
      <c r="P62" s="3">
        <f t="shared" si="6"/>
        <v>229600</v>
      </c>
      <c r="Q62" s="24">
        <v>11</v>
      </c>
      <c r="R62" s="66">
        <f t="shared" si="3"/>
        <v>583160</v>
      </c>
    </row>
    <row r="63" spans="1:18" x14ac:dyDescent="0.2">
      <c r="A63" s="10">
        <v>59</v>
      </c>
      <c r="B63" s="9" t="s">
        <v>3</v>
      </c>
      <c r="C63" s="4">
        <v>31</v>
      </c>
      <c r="D63" s="4">
        <v>34</v>
      </c>
      <c r="E63" s="4">
        <v>37</v>
      </c>
      <c r="F63" s="4">
        <v>31</v>
      </c>
      <c r="G63" s="4">
        <v>32</v>
      </c>
      <c r="H63" s="4">
        <v>20</v>
      </c>
      <c r="I63" s="4">
        <v>13</v>
      </c>
      <c r="J63" s="4">
        <v>21</v>
      </c>
      <c r="K63" s="4">
        <v>25</v>
      </c>
      <c r="L63" s="4">
        <v>23</v>
      </c>
      <c r="M63" s="4">
        <v>12</v>
      </c>
      <c r="N63" s="5">
        <f t="shared" si="4"/>
        <v>279</v>
      </c>
      <c r="O63" s="68">
        <f t="shared" si="5"/>
        <v>25.363636363636363</v>
      </c>
      <c r="P63" s="3">
        <f t="shared" si="6"/>
        <v>223200</v>
      </c>
      <c r="Q63" s="24">
        <v>11</v>
      </c>
      <c r="R63" s="66">
        <f t="shared" si="3"/>
        <v>571320</v>
      </c>
    </row>
    <row r="64" spans="1:18" x14ac:dyDescent="0.2">
      <c r="A64" s="10">
        <v>60</v>
      </c>
      <c r="B64" s="9" t="s">
        <v>137</v>
      </c>
      <c r="C64" s="4">
        <v>49</v>
      </c>
      <c r="D64" s="4">
        <v>25</v>
      </c>
      <c r="E64" s="4">
        <v>15</v>
      </c>
      <c r="F64" s="4">
        <v>39</v>
      </c>
      <c r="G64" s="4">
        <v>31</v>
      </c>
      <c r="H64" s="4">
        <v>37</v>
      </c>
      <c r="I64" s="4">
        <v>21</v>
      </c>
      <c r="J64" s="4">
        <v>14</v>
      </c>
      <c r="K64" s="4">
        <v>13</v>
      </c>
      <c r="L64" s="4">
        <v>19</v>
      </c>
      <c r="M64" s="4">
        <v>16</v>
      </c>
      <c r="N64" s="5">
        <f t="shared" si="4"/>
        <v>279</v>
      </c>
      <c r="O64" s="68">
        <f t="shared" si="5"/>
        <v>25.363636363636363</v>
      </c>
      <c r="P64" s="3">
        <f t="shared" si="6"/>
        <v>223200</v>
      </c>
      <c r="Q64" s="24">
        <v>11</v>
      </c>
      <c r="R64" s="66">
        <f t="shared" si="3"/>
        <v>571320</v>
      </c>
    </row>
    <row r="65" spans="1:18" x14ac:dyDescent="0.2">
      <c r="A65" s="10">
        <v>61</v>
      </c>
      <c r="B65" s="9" t="s">
        <v>65</v>
      </c>
      <c r="C65" s="4">
        <v>23</v>
      </c>
      <c r="D65" s="4">
        <v>28</v>
      </c>
      <c r="E65" s="4">
        <v>8</v>
      </c>
      <c r="F65" s="4">
        <v>7</v>
      </c>
      <c r="G65" s="4">
        <v>28</v>
      </c>
      <c r="H65" s="4">
        <v>36</v>
      </c>
      <c r="I65" s="4">
        <v>39</v>
      </c>
      <c r="J65" s="4">
        <v>33</v>
      </c>
      <c r="K65" s="4">
        <v>38</v>
      </c>
      <c r="L65" s="53">
        <v>22</v>
      </c>
      <c r="M65" s="4">
        <v>16</v>
      </c>
      <c r="N65" s="5">
        <f t="shared" si="4"/>
        <v>278</v>
      </c>
      <c r="O65" s="68">
        <f t="shared" si="5"/>
        <v>25.272727272727273</v>
      </c>
      <c r="P65" s="3">
        <f t="shared" si="6"/>
        <v>222400</v>
      </c>
      <c r="Q65" s="24">
        <v>11</v>
      </c>
      <c r="R65" s="66">
        <f t="shared" si="3"/>
        <v>569840</v>
      </c>
    </row>
    <row r="66" spans="1:18" x14ac:dyDescent="0.2">
      <c r="A66" s="10">
        <v>62</v>
      </c>
      <c r="B66" s="9" t="s">
        <v>72</v>
      </c>
      <c r="C66" s="4">
        <v>30</v>
      </c>
      <c r="D66" s="4">
        <v>20</v>
      </c>
      <c r="E66" s="4">
        <v>17</v>
      </c>
      <c r="F66" s="4">
        <v>31</v>
      </c>
      <c r="G66" s="4">
        <v>23</v>
      </c>
      <c r="H66" s="4">
        <v>14</v>
      </c>
      <c r="I66" s="4">
        <v>41</v>
      </c>
      <c r="J66" s="4">
        <v>1</v>
      </c>
      <c r="K66" s="4">
        <v>25</v>
      </c>
      <c r="L66" s="53">
        <v>52</v>
      </c>
      <c r="M66" s="53">
        <v>20</v>
      </c>
      <c r="N66" s="5">
        <f t="shared" si="4"/>
        <v>274</v>
      </c>
      <c r="O66" s="68">
        <f t="shared" si="5"/>
        <v>24.90909090909091</v>
      </c>
      <c r="P66" s="3">
        <f t="shared" si="6"/>
        <v>219200</v>
      </c>
      <c r="Q66" s="24">
        <v>11</v>
      </c>
      <c r="R66" s="66">
        <f t="shared" si="3"/>
        <v>563920</v>
      </c>
    </row>
    <row r="67" spans="1:18" x14ac:dyDescent="0.2">
      <c r="A67" s="10">
        <v>71</v>
      </c>
      <c r="B67" s="9" t="s">
        <v>94</v>
      </c>
      <c r="C67" s="4">
        <v>25</v>
      </c>
      <c r="D67" s="4">
        <v>41</v>
      </c>
      <c r="E67" s="4">
        <v>49</v>
      </c>
      <c r="F67" s="4">
        <v>42</v>
      </c>
      <c r="G67" s="4">
        <v>24</v>
      </c>
      <c r="H67" s="4">
        <v>23</v>
      </c>
      <c r="I67" s="4">
        <v>11</v>
      </c>
      <c r="J67" s="4">
        <v>22</v>
      </c>
      <c r="K67" s="4">
        <v>4</v>
      </c>
      <c r="L67" s="7"/>
      <c r="M67" s="53">
        <v>7</v>
      </c>
      <c r="N67" s="5">
        <f t="shared" ref="N67:N98" si="7">SUM(C67:M67)</f>
        <v>248</v>
      </c>
      <c r="O67" s="68">
        <f t="shared" ref="O67:O98" si="8">AVERAGE(C67:M67)</f>
        <v>24.8</v>
      </c>
      <c r="P67" s="3">
        <f t="shared" ref="P67:P98" si="9">SUM(N67)*800</f>
        <v>198400</v>
      </c>
      <c r="Q67" s="24">
        <v>11</v>
      </c>
      <c r="R67" s="66">
        <f t="shared" si="3"/>
        <v>525440</v>
      </c>
    </row>
    <row r="68" spans="1:18" x14ac:dyDescent="0.2">
      <c r="A68" s="10">
        <v>73</v>
      </c>
      <c r="B68" s="9" t="s">
        <v>51</v>
      </c>
      <c r="C68" s="4">
        <v>31</v>
      </c>
      <c r="D68" s="4">
        <v>22</v>
      </c>
      <c r="E68" s="4">
        <v>34</v>
      </c>
      <c r="F68" s="4">
        <v>11</v>
      </c>
      <c r="G68" s="4">
        <v>26</v>
      </c>
      <c r="H68" s="4">
        <v>22</v>
      </c>
      <c r="I68" s="4">
        <v>32</v>
      </c>
      <c r="J68" s="4">
        <v>28</v>
      </c>
      <c r="K68" s="4">
        <v>25</v>
      </c>
      <c r="L68" s="53">
        <v>13</v>
      </c>
      <c r="M68" s="7"/>
      <c r="N68" s="5">
        <f t="shared" si="7"/>
        <v>244</v>
      </c>
      <c r="O68" s="68">
        <f t="shared" si="8"/>
        <v>24.4</v>
      </c>
      <c r="P68" s="3">
        <f t="shared" si="9"/>
        <v>195200</v>
      </c>
      <c r="Q68" s="24">
        <v>11</v>
      </c>
      <c r="R68" s="66">
        <f t="shared" ref="R68:R85" si="10">SUM((N68/10)*14800)+(Q68*14400)</f>
        <v>519520</v>
      </c>
    </row>
    <row r="69" spans="1:18" x14ac:dyDescent="0.2">
      <c r="A69" s="10">
        <v>78</v>
      </c>
      <c r="B69" s="9" t="s">
        <v>20</v>
      </c>
      <c r="C69" s="4">
        <v>23</v>
      </c>
      <c r="D69" s="53">
        <v>18</v>
      </c>
      <c r="E69" s="4">
        <v>22</v>
      </c>
      <c r="F69" s="4">
        <v>31</v>
      </c>
      <c r="G69" s="4">
        <v>46</v>
      </c>
      <c r="H69" s="4">
        <v>15</v>
      </c>
      <c r="I69" s="4">
        <v>37</v>
      </c>
      <c r="J69" s="4">
        <v>21</v>
      </c>
      <c r="K69" s="4">
        <v>5</v>
      </c>
      <c r="L69" s="7"/>
      <c r="M69" s="7"/>
      <c r="N69" s="5">
        <f t="shared" si="7"/>
        <v>218</v>
      </c>
      <c r="O69" s="68">
        <f t="shared" si="8"/>
        <v>24.222222222222221</v>
      </c>
      <c r="P69" s="3">
        <f t="shared" si="9"/>
        <v>174400</v>
      </c>
      <c r="Q69" s="24">
        <v>9</v>
      </c>
      <c r="R69" s="66">
        <f t="shared" si="10"/>
        <v>452240</v>
      </c>
    </row>
    <row r="70" spans="1:18" s="48" customFormat="1" x14ac:dyDescent="0.2">
      <c r="A70" s="10">
        <v>63</v>
      </c>
      <c r="B70" s="9" t="s">
        <v>135</v>
      </c>
      <c r="C70" s="53">
        <v>42</v>
      </c>
      <c r="D70" s="53">
        <v>57</v>
      </c>
      <c r="E70" s="53">
        <v>41</v>
      </c>
      <c r="F70" s="53">
        <v>25</v>
      </c>
      <c r="G70" s="53">
        <v>23</v>
      </c>
      <c r="H70" s="53">
        <v>20</v>
      </c>
      <c r="I70" s="53">
        <v>16</v>
      </c>
      <c r="J70" s="53">
        <v>11</v>
      </c>
      <c r="K70" s="53">
        <v>7</v>
      </c>
      <c r="L70" s="53">
        <v>5</v>
      </c>
      <c r="M70" s="53">
        <v>16</v>
      </c>
      <c r="N70" s="5">
        <f t="shared" si="7"/>
        <v>263</v>
      </c>
      <c r="O70" s="68">
        <f t="shared" si="8"/>
        <v>23.90909090909091</v>
      </c>
      <c r="P70" s="3">
        <f t="shared" si="9"/>
        <v>210400</v>
      </c>
      <c r="Q70" s="24">
        <v>11</v>
      </c>
      <c r="R70" s="66">
        <f t="shared" si="10"/>
        <v>547640</v>
      </c>
    </row>
    <row r="71" spans="1:18" x14ac:dyDescent="0.2">
      <c r="A71" s="10">
        <v>74</v>
      </c>
      <c r="B71" s="9" t="s">
        <v>48</v>
      </c>
      <c r="C71" s="53">
        <v>15</v>
      </c>
      <c r="D71" s="7"/>
      <c r="E71" s="53">
        <v>14</v>
      </c>
      <c r="F71" s="53">
        <v>43</v>
      </c>
      <c r="G71" s="53">
        <v>18</v>
      </c>
      <c r="H71" s="53">
        <v>34</v>
      </c>
      <c r="I71" s="53">
        <v>16</v>
      </c>
      <c r="J71" s="53">
        <v>13</v>
      </c>
      <c r="K71" s="53">
        <v>24</v>
      </c>
      <c r="L71" s="53">
        <v>31</v>
      </c>
      <c r="M71" s="53">
        <v>31</v>
      </c>
      <c r="N71" s="5">
        <f t="shared" si="7"/>
        <v>239</v>
      </c>
      <c r="O71" s="68">
        <f t="shared" si="8"/>
        <v>23.9</v>
      </c>
      <c r="P71" s="3">
        <f t="shared" si="9"/>
        <v>191200</v>
      </c>
      <c r="Q71" s="24">
        <v>11</v>
      </c>
      <c r="R71" s="66">
        <f t="shared" si="10"/>
        <v>512120</v>
      </c>
    </row>
    <row r="72" spans="1:18" x14ac:dyDescent="0.2">
      <c r="A72" s="10">
        <v>64</v>
      </c>
      <c r="B72" s="9" t="s">
        <v>12</v>
      </c>
      <c r="C72" s="53">
        <v>8</v>
      </c>
      <c r="D72" s="53">
        <v>29</v>
      </c>
      <c r="E72" s="53">
        <v>13</v>
      </c>
      <c r="F72" s="53">
        <v>7</v>
      </c>
      <c r="G72" s="53">
        <v>24</v>
      </c>
      <c r="H72" s="53">
        <v>26</v>
      </c>
      <c r="I72" s="53">
        <v>20</v>
      </c>
      <c r="J72" s="53">
        <v>18</v>
      </c>
      <c r="K72" s="53">
        <v>61</v>
      </c>
      <c r="L72" s="53">
        <v>17</v>
      </c>
      <c r="M72" s="53">
        <v>38</v>
      </c>
      <c r="N72" s="5">
        <f t="shared" si="7"/>
        <v>261</v>
      </c>
      <c r="O72" s="68">
        <f t="shared" si="8"/>
        <v>23.727272727272727</v>
      </c>
      <c r="P72" s="3">
        <f t="shared" si="9"/>
        <v>208800</v>
      </c>
      <c r="Q72" s="24">
        <v>11</v>
      </c>
      <c r="R72" s="66">
        <f t="shared" si="10"/>
        <v>544680</v>
      </c>
    </row>
    <row r="73" spans="1:18" x14ac:dyDescent="0.2">
      <c r="A73" s="10">
        <v>76</v>
      </c>
      <c r="B73" s="9" t="s">
        <v>104</v>
      </c>
      <c r="C73" s="4">
        <v>13</v>
      </c>
      <c r="D73" s="4">
        <v>39</v>
      </c>
      <c r="E73" s="4">
        <v>23</v>
      </c>
      <c r="F73" s="4">
        <v>33</v>
      </c>
      <c r="G73" s="4">
        <v>18</v>
      </c>
      <c r="H73" s="4">
        <v>16</v>
      </c>
      <c r="I73" s="4">
        <v>27</v>
      </c>
      <c r="J73" s="4">
        <v>15</v>
      </c>
      <c r="K73" s="4">
        <v>35</v>
      </c>
      <c r="L73" s="53">
        <v>18</v>
      </c>
      <c r="M73" s="7"/>
      <c r="N73" s="5">
        <f t="shared" si="7"/>
        <v>237</v>
      </c>
      <c r="O73" s="68">
        <f t="shared" si="8"/>
        <v>23.7</v>
      </c>
      <c r="P73" s="3">
        <f t="shared" si="9"/>
        <v>189600</v>
      </c>
      <c r="Q73" s="24">
        <v>11</v>
      </c>
      <c r="R73" s="66">
        <f t="shared" si="10"/>
        <v>509160</v>
      </c>
    </row>
    <row r="74" spans="1:18" s="48" customFormat="1" x14ac:dyDescent="0.2">
      <c r="A74" s="10">
        <v>65</v>
      </c>
      <c r="B74" s="9" t="s">
        <v>97</v>
      </c>
      <c r="C74" s="53">
        <v>30</v>
      </c>
      <c r="D74" s="53">
        <v>23</v>
      </c>
      <c r="E74" s="53">
        <v>56</v>
      </c>
      <c r="F74" s="53">
        <v>16</v>
      </c>
      <c r="G74" s="53">
        <v>9</v>
      </c>
      <c r="H74" s="53">
        <v>28</v>
      </c>
      <c r="I74" s="53">
        <v>25</v>
      </c>
      <c r="J74" s="53">
        <v>19</v>
      </c>
      <c r="K74" s="53">
        <v>32</v>
      </c>
      <c r="L74" s="53">
        <v>13</v>
      </c>
      <c r="M74" s="53">
        <v>9</v>
      </c>
      <c r="N74" s="5">
        <f t="shared" si="7"/>
        <v>260</v>
      </c>
      <c r="O74" s="68">
        <f t="shared" si="8"/>
        <v>23.636363636363637</v>
      </c>
      <c r="P74" s="3">
        <f t="shared" si="9"/>
        <v>208000</v>
      </c>
      <c r="Q74" s="24">
        <v>11</v>
      </c>
      <c r="R74" s="66">
        <f t="shared" si="10"/>
        <v>543200</v>
      </c>
    </row>
    <row r="75" spans="1:18" x14ac:dyDescent="0.2">
      <c r="A75" s="10">
        <v>66</v>
      </c>
      <c r="B75" s="9" t="s">
        <v>29</v>
      </c>
      <c r="C75" s="4">
        <v>30</v>
      </c>
      <c r="D75" s="4">
        <v>33</v>
      </c>
      <c r="E75" s="4">
        <v>6</v>
      </c>
      <c r="F75" s="4">
        <v>33</v>
      </c>
      <c r="G75" s="4">
        <v>13</v>
      </c>
      <c r="H75" s="4">
        <v>51</v>
      </c>
      <c r="I75" s="4">
        <v>6</v>
      </c>
      <c r="J75" s="4">
        <v>29</v>
      </c>
      <c r="K75" s="4">
        <v>43</v>
      </c>
      <c r="L75" s="4">
        <v>9</v>
      </c>
      <c r="M75" s="53">
        <v>6</v>
      </c>
      <c r="N75" s="5">
        <f t="shared" si="7"/>
        <v>259</v>
      </c>
      <c r="O75" s="68">
        <f t="shared" si="8"/>
        <v>23.545454545454547</v>
      </c>
      <c r="P75" s="3">
        <f t="shared" si="9"/>
        <v>207200</v>
      </c>
      <c r="Q75" s="24">
        <v>11</v>
      </c>
      <c r="R75" s="66">
        <f t="shared" si="10"/>
        <v>541720</v>
      </c>
    </row>
    <row r="76" spans="1:18" x14ac:dyDescent="0.2">
      <c r="A76" s="10">
        <v>67</v>
      </c>
      <c r="B76" s="9" t="s">
        <v>39</v>
      </c>
      <c r="C76" s="52">
        <v>21</v>
      </c>
      <c r="D76" s="53">
        <v>14</v>
      </c>
      <c r="E76" s="52">
        <v>32</v>
      </c>
      <c r="F76" s="52">
        <v>30</v>
      </c>
      <c r="G76" s="52">
        <v>29</v>
      </c>
      <c r="H76" s="52">
        <v>24</v>
      </c>
      <c r="I76" s="52">
        <v>31</v>
      </c>
      <c r="J76" s="52">
        <v>18</v>
      </c>
      <c r="K76" s="52">
        <v>9</v>
      </c>
      <c r="L76" s="52">
        <v>26</v>
      </c>
      <c r="M76" s="52">
        <v>24</v>
      </c>
      <c r="N76" s="5">
        <f t="shared" si="7"/>
        <v>258</v>
      </c>
      <c r="O76" s="68">
        <f t="shared" si="8"/>
        <v>23.454545454545453</v>
      </c>
      <c r="P76" s="3">
        <f t="shared" si="9"/>
        <v>206400</v>
      </c>
      <c r="Q76" s="24">
        <v>11</v>
      </c>
      <c r="R76" s="66">
        <f t="shared" si="10"/>
        <v>540240</v>
      </c>
    </row>
    <row r="77" spans="1:18" x14ac:dyDescent="0.2">
      <c r="A77" s="10">
        <v>68</v>
      </c>
      <c r="B77" s="9" t="s">
        <v>699</v>
      </c>
      <c r="C77" s="53">
        <v>17</v>
      </c>
      <c r="D77" s="53">
        <v>6</v>
      </c>
      <c r="E77" s="53">
        <v>19</v>
      </c>
      <c r="F77" s="53">
        <v>9</v>
      </c>
      <c r="G77" s="53">
        <v>39</v>
      </c>
      <c r="H77" s="53">
        <v>47</v>
      </c>
      <c r="I77" s="53">
        <v>32</v>
      </c>
      <c r="J77" s="53">
        <v>32</v>
      </c>
      <c r="K77" s="53">
        <v>26</v>
      </c>
      <c r="L77" s="53">
        <v>20</v>
      </c>
      <c r="M77" s="53">
        <v>10</v>
      </c>
      <c r="N77" s="5">
        <f t="shared" si="7"/>
        <v>257</v>
      </c>
      <c r="O77" s="68">
        <f t="shared" si="8"/>
        <v>23.363636363636363</v>
      </c>
      <c r="P77" s="3">
        <f t="shared" si="9"/>
        <v>205600</v>
      </c>
      <c r="Q77" s="24">
        <v>11</v>
      </c>
      <c r="R77" s="66">
        <f t="shared" si="10"/>
        <v>538760</v>
      </c>
    </row>
    <row r="78" spans="1:18" x14ac:dyDescent="0.2">
      <c r="A78" s="10">
        <v>69</v>
      </c>
      <c r="B78" s="35" t="s">
        <v>737</v>
      </c>
      <c r="C78" s="46">
        <v>0</v>
      </c>
      <c r="D78" s="46">
        <v>22</v>
      </c>
      <c r="E78" s="46">
        <v>0</v>
      </c>
      <c r="F78" s="46">
        <v>6</v>
      </c>
      <c r="G78" s="46">
        <v>12</v>
      </c>
      <c r="H78" s="46">
        <v>21</v>
      </c>
      <c r="I78" s="46">
        <v>27</v>
      </c>
      <c r="J78" s="46">
        <v>13</v>
      </c>
      <c r="K78" s="46">
        <v>36</v>
      </c>
      <c r="L78" s="46">
        <v>60</v>
      </c>
      <c r="M78" s="46">
        <v>59</v>
      </c>
      <c r="N78" s="36">
        <f t="shared" si="7"/>
        <v>256</v>
      </c>
      <c r="O78" s="68">
        <f t="shared" si="8"/>
        <v>23.272727272727273</v>
      </c>
      <c r="P78" s="59">
        <f t="shared" si="9"/>
        <v>204800</v>
      </c>
      <c r="Q78" s="56">
        <v>11</v>
      </c>
      <c r="R78" s="66">
        <f t="shared" si="10"/>
        <v>537280</v>
      </c>
    </row>
    <row r="79" spans="1:18" x14ac:dyDescent="0.2">
      <c r="A79" s="10">
        <v>70</v>
      </c>
      <c r="B79" s="9" t="s">
        <v>64</v>
      </c>
      <c r="C79" s="4">
        <v>43</v>
      </c>
      <c r="D79" s="4">
        <v>7</v>
      </c>
      <c r="E79" s="4">
        <v>34</v>
      </c>
      <c r="F79" s="4">
        <v>15</v>
      </c>
      <c r="G79" s="4">
        <v>22</v>
      </c>
      <c r="H79" s="4">
        <v>13</v>
      </c>
      <c r="I79" s="4">
        <v>5</v>
      </c>
      <c r="J79" s="4">
        <v>38</v>
      </c>
      <c r="K79" s="4">
        <v>45</v>
      </c>
      <c r="L79" s="4">
        <v>19</v>
      </c>
      <c r="M79" s="4">
        <v>11</v>
      </c>
      <c r="N79" s="5">
        <f t="shared" si="7"/>
        <v>252</v>
      </c>
      <c r="O79" s="68">
        <f t="shared" si="8"/>
        <v>22.90909090909091</v>
      </c>
      <c r="P79" s="3">
        <f t="shared" si="9"/>
        <v>201600</v>
      </c>
      <c r="Q79" s="24">
        <v>11</v>
      </c>
      <c r="R79" s="66">
        <f t="shared" si="10"/>
        <v>531360</v>
      </c>
    </row>
    <row r="80" spans="1:18" s="48" customFormat="1" x14ac:dyDescent="0.2">
      <c r="A80" s="10">
        <v>72</v>
      </c>
      <c r="B80" s="9" t="s">
        <v>43</v>
      </c>
      <c r="C80" s="53">
        <v>46</v>
      </c>
      <c r="D80" s="53">
        <v>30</v>
      </c>
      <c r="E80" s="53">
        <v>15</v>
      </c>
      <c r="F80" s="53">
        <v>24</v>
      </c>
      <c r="G80" s="53">
        <v>12</v>
      </c>
      <c r="H80" s="53">
        <v>19</v>
      </c>
      <c r="I80" s="53">
        <v>23</v>
      </c>
      <c r="J80" s="53">
        <v>12</v>
      </c>
      <c r="K80" s="53">
        <v>26</v>
      </c>
      <c r="L80" s="53">
        <v>21</v>
      </c>
      <c r="M80" s="53">
        <v>18</v>
      </c>
      <c r="N80" s="5">
        <f t="shared" si="7"/>
        <v>246</v>
      </c>
      <c r="O80" s="68">
        <f t="shared" si="8"/>
        <v>22.363636363636363</v>
      </c>
      <c r="P80" s="3">
        <f t="shared" si="9"/>
        <v>196800</v>
      </c>
      <c r="Q80" s="24">
        <v>11</v>
      </c>
      <c r="R80" s="66">
        <f t="shared" si="10"/>
        <v>522480</v>
      </c>
    </row>
    <row r="81" spans="1:18" x14ac:dyDescent="0.2">
      <c r="A81" s="10">
        <v>75</v>
      </c>
      <c r="B81" s="9" t="s">
        <v>61</v>
      </c>
      <c r="C81" s="4">
        <v>29</v>
      </c>
      <c r="D81" s="4">
        <v>30</v>
      </c>
      <c r="E81" s="4">
        <v>23</v>
      </c>
      <c r="F81" s="4">
        <v>10</v>
      </c>
      <c r="G81" s="4">
        <v>39</v>
      </c>
      <c r="H81" s="4">
        <v>19</v>
      </c>
      <c r="I81" s="53">
        <v>19</v>
      </c>
      <c r="J81" s="4">
        <v>20</v>
      </c>
      <c r="K81" s="53">
        <v>20</v>
      </c>
      <c r="L81" s="53">
        <v>16</v>
      </c>
      <c r="M81" s="53">
        <v>13</v>
      </c>
      <c r="N81" s="5">
        <f t="shared" si="7"/>
        <v>238</v>
      </c>
      <c r="O81" s="68">
        <f t="shared" si="8"/>
        <v>21.636363636363637</v>
      </c>
      <c r="P81" s="3">
        <f t="shared" si="9"/>
        <v>190400</v>
      </c>
      <c r="Q81" s="24">
        <v>11</v>
      </c>
      <c r="R81" s="66">
        <f t="shared" si="10"/>
        <v>510640</v>
      </c>
    </row>
    <row r="82" spans="1:18" x14ac:dyDescent="0.2">
      <c r="A82" s="10">
        <v>77</v>
      </c>
      <c r="B82" s="9" t="s">
        <v>45</v>
      </c>
      <c r="C82" s="53">
        <v>26</v>
      </c>
      <c r="D82" s="53">
        <v>33</v>
      </c>
      <c r="E82" s="53">
        <v>10</v>
      </c>
      <c r="F82" s="53">
        <v>42</v>
      </c>
      <c r="G82" s="53">
        <v>19</v>
      </c>
      <c r="H82" s="53">
        <v>14</v>
      </c>
      <c r="I82" s="53">
        <v>25</v>
      </c>
      <c r="J82" s="53">
        <v>14</v>
      </c>
      <c r="K82" s="53">
        <v>19</v>
      </c>
      <c r="L82" s="53">
        <v>16</v>
      </c>
      <c r="M82" s="53">
        <v>8</v>
      </c>
      <c r="N82" s="5">
        <f t="shared" si="7"/>
        <v>226</v>
      </c>
      <c r="O82" s="68">
        <f t="shared" si="8"/>
        <v>20.545454545454547</v>
      </c>
      <c r="P82" s="3">
        <f t="shared" si="9"/>
        <v>180800</v>
      </c>
      <c r="Q82" s="24">
        <v>11</v>
      </c>
      <c r="R82" s="66">
        <f t="shared" si="10"/>
        <v>492880</v>
      </c>
    </row>
    <row r="83" spans="1:18" s="25" customFormat="1" x14ac:dyDescent="0.2">
      <c r="A83" s="10">
        <v>80</v>
      </c>
      <c r="B83" s="30" t="s">
        <v>44</v>
      </c>
      <c r="C83" s="26">
        <v>27</v>
      </c>
      <c r="D83" s="26">
        <v>37</v>
      </c>
      <c r="E83" s="26">
        <v>24</v>
      </c>
      <c r="F83" s="26">
        <v>15</v>
      </c>
      <c r="G83" s="26">
        <v>21</v>
      </c>
      <c r="H83" s="26">
        <v>20</v>
      </c>
      <c r="I83" s="26">
        <v>6</v>
      </c>
      <c r="J83" s="26">
        <v>30</v>
      </c>
      <c r="K83" s="26">
        <v>12</v>
      </c>
      <c r="L83" s="26">
        <v>9</v>
      </c>
      <c r="M83" s="7"/>
      <c r="N83" s="5">
        <f t="shared" si="7"/>
        <v>201</v>
      </c>
      <c r="O83" s="68">
        <f t="shared" si="8"/>
        <v>20.100000000000001</v>
      </c>
      <c r="P83" s="3">
        <f t="shared" si="9"/>
        <v>160800</v>
      </c>
      <c r="Q83" s="27">
        <v>11</v>
      </c>
      <c r="R83" s="66">
        <f t="shared" si="10"/>
        <v>455880</v>
      </c>
    </row>
    <row r="84" spans="1:18" x14ac:dyDescent="0.2">
      <c r="A84" s="10">
        <v>84</v>
      </c>
      <c r="B84" s="28" t="s">
        <v>110</v>
      </c>
      <c r="C84" s="7"/>
      <c r="D84" s="7"/>
      <c r="E84" s="7"/>
      <c r="F84" s="7"/>
      <c r="G84" s="62">
        <v>7</v>
      </c>
      <c r="H84" s="62">
        <v>16</v>
      </c>
      <c r="I84" s="62">
        <v>31</v>
      </c>
      <c r="J84" s="62">
        <v>20</v>
      </c>
      <c r="K84" s="62">
        <v>12</v>
      </c>
      <c r="L84" s="62">
        <v>31</v>
      </c>
      <c r="M84" s="62">
        <v>23</v>
      </c>
      <c r="N84" s="47">
        <f t="shared" si="7"/>
        <v>140</v>
      </c>
      <c r="O84" s="75">
        <f t="shared" si="8"/>
        <v>20</v>
      </c>
      <c r="P84" s="63">
        <f t="shared" si="9"/>
        <v>112000</v>
      </c>
      <c r="Q84" s="64">
        <v>7</v>
      </c>
      <c r="R84" s="66">
        <f>SUM((N84/10)*14800)</f>
        <v>207200</v>
      </c>
    </row>
    <row r="85" spans="1:18" s="65" customFormat="1" x14ac:dyDescent="0.2">
      <c r="A85" s="10">
        <v>81</v>
      </c>
      <c r="B85" s="9" t="s">
        <v>138</v>
      </c>
      <c r="C85" s="53">
        <v>27</v>
      </c>
      <c r="D85" s="53">
        <v>20</v>
      </c>
      <c r="E85" s="53">
        <v>24</v>
      </c>
      <c r="F85" s="53">
        <v>14</v>
      </c>
      <c r="G85" s="53">
        <v>30</v>
      </c>
      <c r="H85" s="53">
        <v>26</v>
      </c>
      <c r="I85" s="53">
        <v>11</v>
      </c>
      <c r="J85" s="53">
        <v>3</v>
      </c>
      <c r="K85" s="7"/>
      <c r="L85" s="53">
        <v>6</v>
      </c>
      <c r="M85" s="7"/>
      <c r="N85" s="5">
        <f t="shared" si="7"/>
        <v>161</v>
      </c>
      <c r="O85" s="68">
        <f t="shared" si="8"/>
        <v>17.888888888888889</v>
      </c>
      <c r="P85" s="3">
        <f t="shared" si="9"/>
        <v>128800</v>
      </c>
      <c r="Q85" s="24">
        <v>11</v>
      </c>
      <c r="R85" s="66">
        <f t="shared" si="10"/>
        <v>396680</v>
      </c>
    </row>
    <row r="86" spans="1:18" s="65" customFormat="1" x14ac:dyDescent="0.2">
      <c r="A86" s="10">
        <v>86</v>
      </c>
      <c r="B86" s="28" t="s">
        <v>116</v>
      </c>
      <c r="C86" s="7"/>
      <c r="D86" s="7"/>
      <c r="E86" s="7"/>
      <c r="F86" s="7"/>
      <c r="G86" s="7"/>
      <c r="H86" s="62">
        <v>19</v>
      </c>
      <c r="I86" s="62">
        <v>15</v>
      </c>
      <c r="J86" s="62">
        <v>13</v>
      </c>
      <c r="K86" s="62">
        <v>27</v>
      </c>
      <c r="L86" s="62">
        <v>20</v>
      </c>
      <c r="M86" s="62">
        <v>13</v>
      </c>
      <c r="N86" s="47">
        <f t="shared" si="7"/>
        <v>107</v>
      </c>
      <c r="O86" s="75">
        <f t="shared" si="8"/>
        <v>17.833333333333332</v>
      </c>
      <c r="P86" s="63">
        <f t="shared" si="9"/>
        <v>85600</v>
      </c>
      <c r="Q86" s="64">
        <v>6</v>
      </c>
      <c r="R86" s="66">
        <f>SUM((N86/10)*14800)</f>
        <v>158360</v>
      </c>
    </row>
    <row r="87" spans="1:18" s="65" customFormat="1" x14ac:dyDescent="0.2">
      <c r="A87" s="10">
        <v>82</v>
      </c>
      <c r="B87" s="28" t="s">
        <v>111</v>
      </c>
      <c r="C87" s="7"/>
      <c r="D87" s="7"/>
      <c r="E87" s="62">
        <v>17</v>
      </c>
      <c r="F87" s="62">
        <v>15</v>
      </c>
      <c r="G87" s="62">
        <v>2</v>
      </c>
      <c r="H87" s="62">
        <v>16</v>
      </c>
      <c r="I87" s="62">
        <v>14</v>
      </c>
      <c r="J87" s="62">
        <v>38</v>
      </c>
      <c r="K87" s="62">
        <v>28</v>
      </c>
      <c r="L87" s="62">
        <v>15</v>
      </c>
      <c r="M87" s="62">
        <v>9</v>
      </c>
      <c r="N87" s="47">
        <f t="shared" si="7"/>
        <v>154</v>
      </c>
      <c r="O87" s="75">
        <f t="shared" si="8"/>
        <v>17.111111111111111</v>
      </c>
      <c r="P87" s="63">
        <f t="shared" si="9"/>
        <v>123200</v>
      </c>
      <c r="Q87" s="64">
        <v>9</v>
      </c>
      <c r="R87" s="66">
        <f t="shared" ref="R87:R98" si="11">SUM((N87/10)*14800)</f>
        <v>227920</v>
      </c>
    </row>
    <row r="88" spans="1:18" s="65" customFormat="1" x14ac:dyDescent="0.2">
      <c r="A88" s="10">
        <v>89</v>
      </c>
      <c r="B88" s="28" t="s">
        <v>108</v>
      </c>
      <c r="C88" s="7"/>
      <c r="D88" s="7"/>
      <c r="E88" s="7"/>
      <c r="F88" s="7"/>
      <c r="G88" s="7"/>
      <c r="H88" s="7"/>
      <c r="I88" s="62">
        <v>22</v>
      </c>
      <c r="J88" s="62">
        <v>15</v>
      </c>
      <c r="K88" s="62">
        <v>21</v>
      </c>
      <c r="L88" s="62">
        <v>10</v>
      </c>
      <c r="M88" s="62">
        <v>11</v>
      </c>
      <c r="N88" s="47">
        <f t="shared" si="7"/>
        <v>79</v>
      </c>
      <c r="O88" s="75">
        <f t="shared" si="8"/>
        <v>15.8</v>
      </c>
      <c r="P88" s="63">
        <f t="shared" si="9"/>
        <v>63200</v>
      </c>
      <c r="Q88" s="64">
        <v>5</v>
      </c>
      <c r="R88" s="66">
        <f t="shared" si="11"/>
        <v>116920</v>
      </c>
    </row>
    <row r="89" spans="1:18" s="65" customFormat="1" x14ac:dyDescent="0.2">
      <c r="A89" s="10">
        <v>87</v>
      </c>
      <c r="B89" s="28" t="s">
        <v>121</v>
      </c>
      <c r="C89" s="7"/>
      <c r="D89" s="7"/>
      <c r="E89" s="7"/>
      <c r="F89" s="62">
        <v>3</v>
      </c>
      <c r="G89" s="62">
        <v>18</v>
      </c>
      <c r="H89" s="62">
        <v>14</v>
      </c>
      <c r="I89" s="62">
        <v>14</v>
      </c>
      <c r="J89" s="77"/>
      <c r="K89" s="62">
        <v>17</v>
      </c>
      <c r="L89" s="62">
        <v>29</v>
      </c>
      <c r="M89" s="62">
        <v>12</v>
      </c>
      <c r="N89" s="47">
        <f t="shared" si="7"/>
        <v>107</v>
      </c>
      <c r="O89" s="75">
        <f t="shared" si="8"/>
        <v>15.285714285714286</v>
      </c>
      <c r="P89" s="63">
        <f t="shared" si="9"/>
        <v>85600</v>
      </c>
      <c r="Q89" s="64">
        <v>8</v>
      </c>
      <c r="R89" s="66">
        <f t="shared" si="11"/>
        <v>158360</v>
      </c>
    </row>
    <row r="90" spans="1:18" s="9" customFormat="1" x14ac:dyDescent="0.2">
      <c r="A90" s="10">
        <v>91</v>
      </c>
      <c r="B90" s="28" t="s">
        <v>120</v>
      </c>
      <c r="C90" s="7"/>
      <c r="D90" s="7"/>
      <c r="E90" s="7"/>
      <c r="F90" s="7"/>
      <c r="G90" s="7"/>
      <c r="H90" s="7"/>
      <c r="I90" s="62">
        <v>6</v>
      </c>
      <c r="J90" s="62">
        <v>24</v>
      </c>
      <c r="K90" s="62">
        <v>14</v>
      </c>
      <c r="L90" s="77"/>
      <c r="M90" s="62">
        <v>13</v>
      </c>
      <c r="N90" s="47">
        <f t="shared" si="7"/>
        <v>57</v>
      </c>
      <c r="O90" s="75">
        <f t="shared" si="8"/>
        <v>14.25</v>
      </c>
      <c r="P90" s="63">
        <f t="shared" si="9"/>
        <v>45600</v>
      </c>
      <c r="Q90" s="64">
        <v>5</v>
      </c>
      <c r="R90" s="66">
        <f t="shared" si="11"/>
        <v>84360</v>
      </c>
    </row>
    <row r="91" spans="1:18" s="65" customFormat="1" x14ac:dyDescent="0.2">
      <c r="A91" s="10">
        <v>83</v>
      </c>
      <c r="B91" s="28" t="s">
        <v>254</v>
      </c>
      <c r="C91" s="76">
        <v>8</v>
      </c>
      <c r="D91" s="76">
        <v>6</v>
      </c>
      <c r="E91" s="76">
        <v>25</v>
      </c>
      <c r="F91" s="76">
        <v>16</v>
      </c>
      <c r="G91" s="76">
        <v>8</v>
      </c>
      <c r="H91" s="76">
        <v>15</v>
      </c>
      <c r="I91" s="76">
        <v>13</v>
      </c>
      <c r="J91" s="76">
        <v>20</v>
      </c>
      <c r="K91" s="76">
        <v>18</v>
      </c>
      <c r="L91" s="76">
        <v>13</v>
      </c>
      <c r="M91" s="76">
        <v>7</v>
      </c>
      <c r="N91" s="47">
        <f t="shared" si="7"/>
        <v>149</v>
      </c>
      <c r="O91" s="75">
        <f t="shared" si="8"/>
        <v>13.545454545454545</v>
      </c>
      <c r="P91" s="63">
        <f t="shared" si="9"/>
        <v>119200</v>
      </c>
      <c r="Q91" s="64">
        <v>11</v>
      </c>
      <c r="R91" s="66">
        <f t="shared" si="11"/>
        <v>220520</v>
      </c>
    </row>
    <row r="92" spans="1:18" s="65" customFormat="1" x14ac:dyDescent="0.2">
      <c r="A92" s="10">
        <v>94</v>
      </c>
      <c r="B92" s="28" t="s">
        <v>122</v>
      </c>
      <c r="C92" s="7"/>
      <c r="D92" s="7"/>
      <c r="E92" s="7"/>
      <c r="F92" s="7"/>
      <c r="G92" s="7"/>
      <c r="H92" s="7"/>
      <c r="I92" s="7"/>
      <c r="J92" s="62">
        <v>4</v>
      </c>
      <c r="K92" s="62">
        <v>21</v>
      </c>
      <c r="L92" s="77"/>
      <c r="M92" s="77"/>
      <c r="N92" s="47">
        <f t="shared" si="7"/>
        <v>25</v>
      </c>
      <c r="O92" s="75">
        <f t="shared" si="8"/>
        <v>12.5</v>
      </c>
      <c r="P92" s="63">
        <f t="shared" si="9"/>
        <v>20000</v>
      </c>
      <c r="Q92" s="64">
        <v>4</v>
      </c>
      <c r="R92" s="66">
        <f t="shared" si="11"/>
        <v>37000</v>
      </c>
    </row>
    <row r="93" spans="1:18" s="65" customFormat="1" x14ac:dyDescent="0.2">
      <c r="A93" s="10">
        <v>90</v>
      </c>
      <c r="B93" s="28" t="s">
        <v>118</v>
      </c>
      <c r="C93" s="7"/>
      <c r="D93" s="76">
        <v>20</v>
      </c>
      <c r="E93" s="76">
        <v>10</v>
      </c>
      <c r="F93" s="76">
        <v>10</v>
      </c>
      <c r="G93" s="76">
        <v>11</v>
      </c>
      <c r="H93" s="76">
        <v>7</v>
      </c>
      <c r="I93" s="78"/>
      <c r="J93" s="78"/>
      <c r="K93" s="78"/>
      <c r="L93" s="78"/>
      <c r="M93" s="78"/>
      <c r="N93" s="47">
        <f t="shared" si="7"/>
        <v>58</v>
      </c>
      <c r="O93" s="75">
        <f t="shared" si="8"/>
        <v>11.6</v>
      </c>
      <c r="P93" s="63">
        <f t="shared" si="9"/>
        <v>46400</v>
      </c>
      <c r="Q93" s="64">
        <v>10</v>
      </c>
      <c r="R93" s="66">
        <f t="shared" si="11"/>
        <v>85840</v>
      </c>
    </row>
    <row r="94" spans="1:18" s="65" customFormat="1" x14ac:dyDescent="0.2">
      <c r="A94" s="10">
        <v>88</v>
      </c>
      <c r="B94" s="9" t="s">
        <v>144</v>
      </c>
      <c r="C94" s="10">
        <v>12</v>
      </c>
      <c r="D94" s="10">
        <v>6</v>
      </c>
      <c r="E94" s="10">
        <v>18</v>
      </c>
      <c r="F94" s="8"/>
      <c r="G94" s="10">
        <v>8</v>
      </c>
      <c r="H94" s="10">
        <v>10</v>
      </c>
      <c r="I94" s="8"/>
      <c r="J94" s="10">
        <v>13</v>
      </c>
      <c r="K94" s="10">
        <v>17</v>
      </c>
      <c r="L94" s="10">
        <v>9</v>
      </c>
      <c r="M94" s="10">
        <v>8</v>
      </c>
      <c r="N94" s="5">
        <f t="shared" si="7"/>
        <v>101</v>
      </c>
      <c r="O94" s="71">
        <f t="shared" si="8"/>
        <v>11.222222222222221</v>
      </c>
      <c r="P94" s="73">
        <f t="shared" si="9"/>
        <v>80800</v>
      </c>
      <c r="Q94" s="61">
        <v>11</v>
      </c>
      <c r="R94" s="66">
        <f t="shared" si="11"/>
        <v>149480</v>
      </c>
    </row>
    <row r="95" spans="1:18" s="65" customFormat="1" x14ac:dyDescent="0.2">
      <c r="A95" s="10">
        <v>92</v>
      </c>
      <c r="B95" s="28" t="s">
        <v>117</v>
      </c>
      <c r="C95" s="7"/>
      <c r="D95" s="62">
        <v>12</v>
      </c>
      <c r="E95" s="77"/>
      <c r="F95" s="62">
        <v>6</v>
      </c>
      <c r="G95" s="77"/>
      <c r="H95" s="62">
        <v>8</v>
      </c>
      <c r="I95" s="77"/>
      <c r="J95" s="62">
        <v>9</v>
      </c>
      <c r="K95" s="62">
        <v>14</v>
      </c>
      <c r="L95" s="77"/>
      <c r="M95" s="77"/>
      <c r="N95" s="47">
        <f t="shared" si="7"/>
        <v>49</v>
      </c>
      <c r="O95" s="75">
        <f t="shared" si="8"/>
        <v>9.8000000000000007</v>
      </c>
      <c r="P95" s="63">
        <f t="shared" si="9"/>
        <v>39200</v>
      </c>
      <c r="Q95" s="64">
        <v>10</v>
      </c>
      <c r="R95" s="66">
        <f t="shared" si="11"/>
        <v>72520</v>
      </c>
    </row>
    <row r="96" spans="1:18" s="28" customFormat="1" x14ac:dyDescent="0.2">
      <c r="A96" s="10">
        <v>93</v>
      </c>
      <c r="B96" s="28" t="s">
        <v>124</v>
      </c>
      <c r="C96" s="7"/>
      <c r="D96" s="7"/>
      <c r="E96" s="7"/>
      <c r="F96" s="7"/>
      <c r="G96" s="62">
        <v>8</v>
      </c>
      <c r="H96" s="62">
        <v>4</v>
      </c>
      <c r="I96" s="62">
        <v>8</v>
      </c>
      <c r="J96" s="62">
        <v>7</v>
      </c>
      <c r="K96" s="77"/>
      <c r="L96" s="62">
        <v>1</v>
      </c>
      <c r="M96" s="77"/>
      <c r="N96" s="47">
        <f t="shared" si="7"/>
        <v>28</v>
      </c>
      <c r="O96" s="75">
        <f t="shared" si="8"/>
        <v>5.6</v>
      </c>
      <c r="P96" s="63">
        <f t="shared" si="9"/>
        <v>22400</v>
      </c>
      <c r="Q96" s="64">
        <v>7</v>
      </c>
      <c r="R96" s="66">
        <f t="shared" si="11"/>
        <v>41440</v>
      </c>
    </row>
    <row r="97" spans="1:18" s="65" customFormat="1" x14ac:dyDescent="0.2">
      <c r="A97" s="10">
        <v>95</v>
      </c>
      <c r="B97" s="28" t="s">
        <v>239</v>
      </c>
      <c r="C97" s="7"/>
      <c r="D97" s="76">
        <v>10</v>
      </c>
      <c r="E97" s="76">
        <v>4</v>
      </c>
      <c r="F97" s="76">
        <v>2</v>
      </c>
      <c r="G97" s="77"/>
      <c r="H97" s="77"/>
      <c r="I97" s="77"/>
      <c r="J97" s="77"/>
      <c r="K97" s="77"/>
      <c r="L97" s="77"/>
      <c r="M97" s="77"/>
      <c r="N97" s="47">
        <f t="shared" si="7"/>
        <v>16</v>
      </c>
      <c r="O97" s="75">
        <f t="shared" si="8"/>
        <v>5.333333333333333</v>
      </c>
      <c r="P97" s="63">
        <f t="shared" si="9"/>
        <v>12800</v>
      </c>
      <c r="Q97" s="64">
        <v>10</v>
      </c>
      <c r="R97" s="66">
        <f t="shared" si="11"/>
        <v>23680</v>
      </c>
    </row>
    <row r="98" spans="1:18" s="65" customFormat="1" x14ac:dyDescent="0.2">
      <c r="A98" s="10">
        <v>96</v>
      </c>
      <c r="B98" s="28" t="s">
        <v>113</v>
      </c>
      <c r="C98" s="7"/>
      <c r="D98" s="7"/>
      <c r="E98" s="7"/>
      <c r="F98" s="7"/>
      <c r="G98" s="7"/>
      <c r="H98" s="7"/>
      <c r="I98" s="62">
        <v>5</v>
      </c>
      <c r="J98" s="77"/>
      <c r="K98" s="77"/>
      <c r="L98" s="77"/>
      <c r="M98" s="62">
        <v>3</v>
      </c>
      <c r="N98" s="47">
        <f t="shared" si="7"/>
        <v>8</v>
      </c>
      <c r="O98" s="75">
        <f t="shared" si="8"/>
        <v>4</v>
      </c>
      <c r="P98" s="63">
        <f t="shared" si="9"/>
        <v>6400</v>
      </c>
      <c r="Q98" s="64">
        <v>5</v>
      </c>
      <c r="R98" s="66">
        <f t="shared" si="11"/>
        <v>11840</v>
      </c>
    </row>
    <row r="99" spans="1:18" s="31" customFormat="1" x14ac:dyDescent="0.2">
      <c r="A99" s="5"/>
      <c r="B99" s="31" t="s">
        <v>256</v>
      </c>
      <c r="C99" s="31">
        <f t="shared" ref="C99:N99" si="12">SUM(C3:C98)</f>
        <v>2601</v>
      </c>
      <c r="D99" s="31">
        <f t="shared" si="12"/>
        <v>2789</v>
      </c>
      <c r="E99" s="31">
        <f t="shared" si="12"/>
        <v>2733</v>
      </c>
      <c r="F99" s="31">
        <f t="shared" si="12"/>
        <v>2920</v>
      </c>
      <c r="G99" s="31">
        <f t="shared" si="12"/>
        <v>2776</v>
      </c>
      <c r="H99" s="31">
        <f t="shared" si="12"/>
        <v>2954</v>
      </c>
      <c r="I99" s="31">
        <f t="shared" si="12"/>
        <v>2973</v>
      </c>
      <c r="J99" s="31">
        <f t="shared" si="12"/>
        <v>2863</v>
      </c>
      <c r="K99" s="31">
        <f t="shared" si="12"/>
        <v>3040</v>
      </c>
      <c r="L99" s="31">
        <f t="shared" si="12"/>
        <v>2529</v>
      </c>
      <c r="M99" s="31">
        <f t="shared" si="12"/>
        <v>1697</v>
      </c>
      <c r="N99" s="5">
        <f t="shared" si="12"/>
        <v>29875</v>
      </c>
      <c r="O99" s="68">
        <f t="shared" ref="O99" si="13">AVERAGE(C99:M99)</f>
        <v>2715.909090909091</v>
      </c>
      <c r="P99" s="73">
        <f t="shared" ref="P99" si="14">SUM(N99)*800</f>
        <v>23900000</v>
      </c>
      <c r="Q99" s="5">
        <v>11</v>
      </c>
      <c r="R99" s="32">
        <f>SUM(R3:R98)</f>
        <v>56311000</v>
      </c>
    </row>
    <row r="100" spans="1:18" s="31" customFormat="1" ht="13.5" thickBot="1" x14ac:dyDescent="0.25">
      <c r="A100" s="5"/>
      <c r="N100" s="5"/>
      <c r="O100" s="68"/>
      <c r="P100" s="73"/>
      <c r="Q100" s="5"/>
      <c r="R100" s="32"/>
    </row>
    <row r="101" spans="1:18" ht="13.5" thickBot="1" x14ac:dyDescent="0.25">
      <c r="C101" s="305" t="s">
        <v>905</v>
      </c>
      <c r="D101" s="306"/>
      <c r="E101" s="306"/>
      <c r="F101" s="306"/>
      <c r="G101" s="306"/>
      <c r="H101" s="306"/>
      <c r="I101" s="306"/>
      <c r="J101" s="306"/>
      <c r="K101" s="306"/>
      <c r="L101" s="306"/>
      <c r="M101" s="306"/>
      <c r="N101" s="307"/>
      <c r="O101" s="69"/>
      <c r="P101" s="54"/>
      <c r="R101" s="54"/>
    </row>
    <row r="103" spans="1:18" x14ac:dyDescent="0.2">
      <c r="B103" s="152" t="s">
        <v>720</v>
      </c>
      <c r="C103" s="143">
        <v>1</v>
      </c>
      <c r="D103" s="144"/>
      <c r="E103" s="143">
        <v>13</v>
      </c>
      <c r="F103" s="143">
        <v>6</v>
      </c>
      <c r="G103" s="143">
        <v>12</v>
      </c>
      <c r="H103" s="143">
        <v>16</v>
      </c>
      <c r="I103" s="144"/>
      <c r="J103" s="143">
        <v>22</v>
      </c>
      <c r="K103" s="143">
        <v>10</v>
      </c>
      <c r="L103" s="143">
        <v>18</v>
      </c>
      <c r="M103" s="143">
        <v>15</v>
      </c>
      <c r="N103" s="142">
        <f t="shared" ref="N103:N105" si="15">SUM(C103:M103)</f>
        <v>113</v>
      </c>
      <c r="O103" s="145">
        <f t="shared" ref="O103:O105" si="16">AVERAGE(C103:M103)</f>
        <v>12.555555555555555</v>
      </c>
      <c r="P103" s="54"/>
      <c r="R103" s="54"/>
    </row>
    <row r="104" spans="1:18" x14ac:dyDescent="0.2">
      <c r="B104" s="150" t="s">
        <v>719</v>
      </c>
      <c r="C104" s="26">
        <v>6</v>
      </c>
      <c r="D104" s="26">
        <v>6</v>
      </c>
      <c r="E104" s="26">
        <v>6</v>
      </c>
      <c r="F104" s="26">
        <v>14</v>
      </c>
      <c r="G104" s="26">
        <v>4</v>
      </c>
      <c r="H104" s="26">
        <v>16</v>
      </c>
      <c r="I104" s="26">
        <v>5</v>
      </c>
      <c r="J104" s="26">
        <v>8</v>
      </c>
      <c r="K104" s="26">
        <v>18</v>
      </c>
      <c r="L104" s="26">
        <v>5</v>
      </c>
      <c r="M104" s="26">
        <v>5</v>
      </c>
      <c r="N104" s="146">
        <f t="shared" si="15"/>
        <v>93</v>
      </c>
      <c r="O104" s="147">
        <f t="shared" si="16"/>
        <v>8.454545454545455</v>
      </c>
      <c r="P104" s="54"/>
      <c r="R104" s="54"/>
    </row>
    <row r="105" spans="1:18" x14ac:dyDescent="0.2">
      <c r="B105" s="150" t="s">
        <v>722</v>
      </c>
      <c r="C105" s="26">
        <v>23</v>
      </c>
      <c r="D105" s="26">
        <v>18</v>
      </c>
      <c r="E105" s="26">
        <v>4</v>
      </c>
      <c r="F105" s="26">
        <v>18</v>
      </c>
      <c r="G105" s="26">
        <v>12</v>
      </c>
      <c r="H105" s="26">
        <v>9</v>
      </c>
      <c r="I105" s="26">
        <v>9</v>
      </c>
      <c r="J105" s="26">
        <v>5</v>
      </c>
      <c r="K105" s="26">
        <v>16</v>
      </c>
      <c r="L105" s="26">
        <v>13</v>
      </c>
      <c r="M105" s="26">
        <v>0</v>
      </c>
      <c r="N105" s="146">
        <f t="shared" si="15"/>
        <v>127</v>
      </c>
      <c r="O105" s="147">
        <f t="shared" si="16"/>
        <v>11.545454545454545</v>
      </c>
      <c r="P105" s="54"/>
      <c r="R105" s="54"/>
    </row>
    <row r="106" spans="1:18" s="35" customFormat="1" x14ac:dyDescent="0.2">
      <c r="A106" s="46" t="s">
        <v>895</v>
      </c>
      <c r="B106" s="153" t="s">
        <v>729</v>
      </c>
      <c r="C106" s="154">
        <f t="shared" ref="C106:N106" si="17">SUM(C103:C105)</f>
        <v>30</v>
      </c>
      <c r="D106" s="154">
        <f t="shared" si="17"/>
        <v>24</v>
      </c>
      <c r="E106" s="154">
        <f t="shared" si="17"/>
        <v>23</v>
      </c>
      <c r="F106" s="154">
        <f t="shared" si="17"/>
        <v>38</v>
      </c>
      <c r="G106" s="154">
        <f t="shared" si="17"/>
        <v>28</v>
      </c>
      <c r="H106" s="154">
        <f t="shared" si="17"/>
        <v>41</v>
      </c>
      <c r="I106" s="154">
        <f t="shared" si="17"/>
        <v>14</v>
      </c>
      <c r="J106" s="154">
        <f t="shared" si="17"/>
        <v>35</v>
      </c>
      <c r="K106" s="154">
        <f t="shared" si="17"/>
        <v>44</v>
      </c>
      <c r="L106" s="154">
        <f t="shared" si="17"/>
        <v>36</v>
      </c>
      <c r="M106" s="154">
        <f t="shared" si="17"/>
        <v>20</v>
      </c>
      <c r="N106" s="154">
        <f t="shared" si="17"/>
        <v>333</v>
      </c>
      <c r="O106" s="155">
        <f>AVERAGE(C106:M106)</f>
        <v>30.272727272727273</v>
      </c>
      <c r="P106" s="57" t="s">
        <v>895</v>
      </c>
      <c r="Q106" s="58"/>
      <c r="R106" s="57"/>
    </row>
    <row r="107" spans="1:18" x14ac:dyDescent="0.2">
      <c r="A107" s="46"/>
      <c r="B107" s="150" t="s">
        <v>98</v>
      </c>
      <c r="C107" s="26">
        <v>26</v>
      </c>
      <c r="D107" s="26">
        <v>45</v>
      </c>
      <c r="E107" s="26">
        <v>26</v>
      </c>
      <c r="F107" s="26">
        <v>43</v>
      </c>
      <c r="G107" s="26">
        <v>17</v>
      </c>
      <c r="H107" s="26">
        <v>9</v>
      </c>
      <c r="I107" s="26">
        <v>28</v>
      </c>
      <c r="J107" s="26">
        <v>27</v>
      </c>
      <c r="K107" s="26">
        <v>53</v>
      </c>
      <c r="L107" s="26">
        <v>21</v>
      </c>
      <c r="M107" s="148"/>
      <c r="N107" s="146">
        <f t="shared" ref="N107:N111" si="18">SUM(C107:M107)</f>
        <v>295</v>
      </c>
      <c r="O107" s="147">
        <f t="shared" ref="O107:O115" si="19">AVERAGE(C107:M107)</f>
        <v>29.5</v>
      </c>
      <c r="P107" s="54"/>
      <c r="R107" s="55"/>
    </row>
    <row r="108" spans="1:18" x14ac:dyDescent="0.2">
      <c r="A108" s="46"/>
      <c r="B108" s="150" t="s">
        <v>894</v>
      </c>
      <c r="C108" s="26">
        <v>5</v>
      </c>
      <c r="D108" s="26">
        <v>12</v>
      </c>
      <c r="E108" s="26">
        <v>5</v>
      </c>
      <c r="F108" s="26">
        <v>13</v>
      </c>
      <c r="G108" s="26">
        <v>3</v>
      </c>
      <c r="H108" s="26">
        <v>13</v>
      </c>
      <c r="I108" s="26">
        <v>8</v>
      </c>
      <c r="J108" s="148"/>
      <c r="K108" s="26">
        <v>13</v>
      </c>
      <c r="L108" s="26">
        <v>20</v>
      </c>
      <c r="M108" s="26">
        <v>5</v>
      </c>
      <c r="N108" s="146">
        <f t="shared" si="18"/>
        <v>97</v>
      </c>
      <c r="O108" s="147">
        <f t="shared" si="19"/>
        <v>9.6999999999999993</v>
      </c>
      <c r="P108" s="54"/>
      <c r="R108" s="55"/>
    </row>
    <row r="109" spans="1:18" x14ac:dyDescent="0.2">
      <c r="A109" s="46"/>
      <c r="B109" s="150" t="s">
        <v>724</v>
      </c>
      <c r="C109" s="26">
        <v>5</v>
      </c>
      <c r="D109" s="26">
        <v>9</v>
      </c>
      <c r="E109" s="26">
        <v>11</v>
      </c>
      <c r="F109" s="26">
        <v>15</v>
      </c>
      <c r="G109" s="26">
        <v>1</v>
      </c>
      <c r="H109" s="26">
        <v>6</v>
      </c>
      <c r="I109" s="26">
        <v>7</v>
      </c>
      <c r="J109" s="26">
        <v>17</v>
      </c>
      <c r="K109" s="26">
        <v>5</v>
      </c>
      <c r="L109" s="26">
        <v>10</v>
      </c>
      <c r="M109" s="148"/>
      <c r="N109" s="146">
        <f t="shared" si="18"/>
        <v>86</v>
      </c>
      <c r="O109" s="147">
        <f t="shared" si="19"/>
        <v>8.6</v>
      </c>
      <c r="P109" s="54"/>
      <c r="R109" s="176"/>
    </row>
    <row r="110" spans="1:18" x14ac:dyDescent="0.2">
      <c r="A110" s="46"/>
      <c r="B110" s="150" t="s">
        <v>723</v>
      </c>
      <c r="C110" s="26">
        <v>2</v>
      </c>
      <c r="D110" s="26">
        <v>13</v>
      </c>
      <c r="E110" s="26">
        <v>7</v>
      </c>
      <c r="F110" s="26">
        <v>8</v>
      </c>
      <c r="G110" s="26">
        <v>5</v>
      </c>
      <c r="H110" s="26">
        <v>4</v>
      </c>
      <c r="I110" s="26">
        <v>5</v>
      </c>
      <c r="J110" s="26">
        <v>5</v>
      </c>
      <c r="K110" s="26">
        <v>1</v>
      </c>
      <c r="L110" s="26">
        <v>6</v>
      </c>
      <c r="M110" s="148"/>
      <c r="N110" s="146">
        <f t="shared" si="18"/>
        <v>56</v>
      </c>
      <c r="O110" s="147">
        <f t="shared" si="19"/>
        <v>5.6</v>
      </c>
      <c r="P110" s="54"/>
      <c r="R110" s="54"/>
    </row>
    <row r="111" spans="1:18" x14ac:dyDescent="0.2">
      <c r="A111" s="46"/>
      <c r="B111" s="150" t="s">
        <v>725</v>
      </c>
      <c r="C111" s="26">
        <v>12</v>
      </c>
      <c r="D111" s="26">
        <v>14</v>
      </c>
      <c r="E111" s="26">
        <v>8</v>
      </c>
      <c r="F111" s="26">
        <v>3</v>
      </c>
      <c r="G111" s="26">
        <v>4</v>
      </c>
      <c r="H111" s="26">
        <v>27</v>
      </c>
      <c r="I111" s="26">
        <v>13</v>
      </c>
      <c r="J111" s="26">
        <v>2</v>
      </c>
      <c r="K111" s="26">
        <v>29</v>
      </c>
      <c r="L111" s="26">
        <v>7</v>
      </c>
      <c r="M111" s="26">
        <v>26</v>
      </c>
      <c r="N111" s="151">
        <f t="shared" si="18"/>
        <v>145</v>
      </c>
      <c r="O111" s="147">
        <f t="shared" si="19"/>
        <v>13.181818181818182</v>
      </c>
      <c r="P111" s="54"/>
      <c r="R111" s="54"/>
    </row>
    <row r="112" spans="1:18" s="35" customFormat="1" x14ac:dyDescent="0.2">
      <c r="A112" s="46" t="s">
        <v>895</v>
      </c>
      <c r="B112" s="153" t="s">
        <v>736</v>
      </c>
      <c r="C112" s="154">
        <f>SUM(C107:C111)</f>
        <v>50</v>
      </c>
      <c r="D112" s="154">
        <f t="shared" ref="D112:N112" si="20">SUM(D107:D111)</f>
        <v>93</v>
      </c>
      <c r="E112" s="154">
        <f t="shared" si="20"/>
        <v>57</v>
      </c>
      <c r="F112" s="154">
        <f t="shared" si="20"/>
        <v>82</v>
      </c>
      <c r="G112" s="154">
        <f t="shared" si="20"/>
        <v>30</v>
      </c>
      <c r="H112" s="154">
        <f t="shared" si="20"/>
        <v>59</v>
      </c>
      <c r="I112" s="154">
        <f t="shared" si="20"/>
        <v>61</v>
      </c>
      <c r="J112" s="154">
        <f t="shared" si="20"/>
        <v>51</v>
      </c>
      <c r="K112" s="154">
        <f t="shared" si="20"/>
        <v>101</v>
      </c>
      <c r="L112" s="154">
        <f t="shared" si="20"/>
        <v>64</v>
      </c>
      <c r="M112" s="154">
        <f t="shared" si="20"/>
        <v>31</v>
      </c>
      <c r="N112" s="154">
        <f t="shared" si="20"/>
        <v>679</v>
      </c>
      <c r="O112" s="155">
        <f t="shared" si="19"/>
        <v>61.727272727272727</v>
      </c>
      <c r="P112" s="57" t="s">
        <v>895</v>
      </c>
      <c r="Q112" s="58"/>
      <c r="R112" s="57"/>
    </row>
    <row r="113" spans="1:18" s="9" customFormat="1" x14ac:dyDescent="0.2">
      <c r="A113" s="46"/>
      <c r="B113" s="150" t="s">
        <v>727</v>
      </c>
      <c r="C113" s="26"/>
      <c r="D113" s="26"/>
      <c r="E113" s="26"/>
      <c r="F113" s="26"/>
      <c r="G113" s="26">
        <v>12</v>
      </c>
      <c r="H113" s="26">
        <v>15</v>
      </c>
      <c r="I113" s="26">
        <v>13</v>
      </c>
      <c r="J113" s="26">
        <v>8</v>
      </c>
      <c r="K113" s="26">
        <v>31</v>
      </c>
      <c r="L113" s="26">
        <v>45</v>
      </c>
      <c r="M113" s="26">
        <v>42</v>
      </c>
      <c r="N113" s="151">
        <f>SUM(C113:M113)</f>
        <v>166</v>
      </c>
      <c r="O113" s="147">
        <f t="shared" si="19"/>
        <v>23.714285714285715</v>
      </c>
      <c r="P113" s="60"/>
      <c r="Q113" s="61"/>
      <c r="R113" s="60"/>
    </row>
    <row r="114" spans="1:18" s="9" customFormat="1" x14ac:dyDescent="0.2">
      <c r="A114" s="46"/>
      <c r="B114" s="150" t="s">
        <v>728</v>
      </c>
      <c r="C114" s="149"/>
      <c r="D114" s="26">
        <v>22</v>
      </c>
      <c r="E114" s="148"/>
      <c r="F114" s="26">
        <v>6</v>
      </c>
      <c r="G114" s="148"/>
      <c r="H114" s="26">
        <v>6</v>
      </c>
      <c r="I114" s="26">
        <v>14</v>
      </c>
      <c r="J114" s="26">
        <v>5</v>
      </c>
      <c r="K114" s="26">
        <v>5</v>
      </c>
      <c r="L114" s="26">
        <v>15</v>
      </c>
      <c r="M114" s="26">
        <v>17</v>
      </c>
      <c r="N114" s="151">
        <f>SUM(C114:M114)</f>
        <v>90</v>
      </c>
      <c r="O114" s="147">
        <f t="shared" si="19"/>
        <v>11.25</v>
      </c>
      <c r="P114" s="60"/>
      <c r="Q114" s="61"/>
      <c r="R114" s="60"/>
    </row>
    <row r="115" spans="1:18" s="48" customFormat="1" x14ac:dyDescent="0.2">
      <c r="A115" s="46" t="s">
        <v>895</v>
      </c>
      <c r="B115" s="153" t="s">
        <v>737</v>
      </c>
      <c r="C115" s="154">
        <f>SUM(C113:C114)</f>
        <v>0</v>
      </c>
      <c r="D115" s="154">
        <f t="shared" ref="D115:M115" si="21">SUM(D113:D114)</f>
        <v>22</v>
      </c>
      <c r="E115" s="154">
        <f t="shared" si="21"/>
        <v>0</v>
      </c>
      <c r="F115" s="154">
        <f t="shared" si="21"/>
        <v>6</v>
      </c>
      <c r="G115" s="154">
        <f t="shared" si="21"/>
        <v>12</v>
      </c>
      <c r="H115" s="154">
        <f t="shared" si="21"/>
        <v>21</v>
      </c>
      <c r="I115" s="154">
        <f t="shared" si="21"/>
        <v>27</v>
      </c>
      <c r="J115" s="154">
        <f t="shared" si="21"/>
        <v>13</v>
      </c>
      <c r="K115" s="154">
        <f t="shared" si="21"/>
        <v>36</v>
      </c>
      <c r="L115" s="154">
        <f t="shared" si="21"/>
        <v>60</v>
      </c>
      <c r="M115" s="154">
        <f t="shared" si="21"/>
        <v>59</v>
      </c>
      <c r="N115" s="154">
        <f>SUM(C115:M115)</f>
        <v>256</v>
      </c>
      <c r="O115" s="155">
        <f t="shared" si="19"/>
        <v>23.272727272727273</v>
      </c>
      <c r="P115" s="156" t="s">
        <v>895</v>
      </c>
      <c r="Q115" s="56"/>
      <c r="R115" s="59"/>
    </row>
    <row r="116" spans="1:18" x14ac:dyDescent="0.2">
      <c r="B116" s="35"/>
    </row>
    <row r="117" spans="1:18" s="48" customFormat="1" x14ac:dyDescent="0.2">
      <c r="A117" s="10"/>
      <c r="O117" s="72"/>
      <c r="P117" s="59"/>
      <c r="Q117" s="56"/>
      <c r="R117" s="59"/>
    </row>
    <row r="118" spans="1:18" s="48" customFormat="1" x14ac:dyDescent="0.2">
      <c r="A118" s="10"/>
      <c r="B118" s="1"/>
      <c r="O118" s="72"/>
      <c r="P118" s="59"/>
      <c r="Q118" s="56"/>
      <c r="R118" s="59"/>
    </row>
    <row r="119" spans="1:18" s="48" customFormat="1" ht="12.75" customHeight="1" x14ac:dyDescent="0.2">
      <c r="A119" s="10"/>
      <c r="C119" s="139"/>
      <c r="D119" s="139"/>
      <c r="E119" s="139"/>
      <c r="F119" s="139"/>
      <c r="G119" s="139"/>
      <c r="H119" s="139"/>
      <c r="I119" s="139"/>
      <c r="O119" s="72"/>
      <c r="P119" s="59"/>
      <c r="Q119" s="56"/>
      <c r="R119" s="59"/>
    </row>
    <row r="120" spans="1:18" x14ac:dyDescent="0.2">
      <c r="B120" s="48"/>
    </row>
    <row r="122" spans="1:18" x14ac:dyDescent="0.2">
      <c r="B122" s="1"/>
    </row>
    <row r="124" spans="1:18" x14ac:dyDescent="0.2">
      <c r="B124" s="1"/>
    </row>
    <row r="125" spans="1:18" x14ac:dyDescent="0.2">
      <c r="B125" s="1"/>
    </row>
    <row r="126" spans="1:18" x14ac:dyDescent="0.2">
      <c r="B126" s="1"/>
      <c r="D126" s="48"/>
    </row>
    <row r="127" spans="1:18" x14ac:dyDescent="0.2">
      <c r="C127" s="48"/>
      <c r="E127" s="48"/>
      <c r="F127" s="48"/>
      <c r="G127" s="48"/>
    </row>
    <row r="128" spans="1:18" x14ac:dyDescent="0.2">
      <c r="B128" s="1"/>
    </row>
  </sheetData>
  <sortState ref="A2:R98">
    <sortCondition descending="1" ref="O2"/>
  </sortState>
  <mergeCells count="2">
    <mergeCell ref="B1:O1"/>
    <mergeCell ref="C101:N101"/>
  </mergeCells>
  <pageMargins left="0.7" right="0.7" top="0.75" bottom="0.75" header="0.3" footer="0.3"/>
  <pageSetup paperSize="9" orientation="portrait" verticalDpi="0" r:id="rId1"/>
  <ignoredErrors>
    <ignoredError sqref="O99 N106 N112 R5 R84:R85 R51 R45 R15 R40" formula="1"/>
    <ignoredError sqref="C99:M99" formulaRange="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2"/>
  <sheetViews>
    <sheetView zoomScale="75" zoomScaleNormal="75" workbookViewId="0">
      <selection activeCell="B2" sqref="B2:G2"/>
    </sheetView>
  </sheetViews>
  <sheetFormatPr defaultRowHeight="12.75" x14ac:dyDescent="0.2"/>
  <sheetData>
    <row r="1" spans="2:27" ht="37.5" customHeight="1" x14ac:dyDescent="0.2">
      <c r="C1" s="299" t="s">
        <v>240</v>
      </c>
      <c r="D1" s="308"/>
      <c r="E1" s="308"/>
      <c r="F1" s="308"/>
      <c r="G1" s="308"/>
      <c r="H1" s="308"/>
      <c r="I1" s="308"/>
      <c r="J1" s="308"/>
      <c r="K1" s="308"/>
      <c r="L1" s="308"/>
      <c r="M1" s="308"/>
      <c r="N1" s="308"/>
      <c r="O1" s="308"/>
      <c r="P1" s="308"/>
      <c r="Q1" s="308"/>
      <c r="R1" s="308"/>
      <c r="S1" s="308"/>
      <c r="T1" s="308"/>
      <c r="U1" s="308"/>
      <c r="V1" s="308"/>
      <c r="W1" s="308"/>
      <c r="X1" s="308"/>
      <c r="Y1" s="308"/>
      <c r="Z1" s="308"/>
      <c r="AA1" s="308"/>
    </row>
    <row r="2" spans="2:27" x14ac:dyDescent="0.2">
      <c r="B2" s="309" t="s">
        <v>904</v>
      </c>
      <c r="C2" s="309"/>
      <c r="D2" s="309"/>
      <c r="E2" s="309"/>
      <c r="F2" s="309"/>
      <c r="G2" s="309"/>
    </row>
  </sheetData>
  <mergeCells count="2">
    <mergeCell ref="C1:AA1"/>
    <mergeCell ref="B2:G2"/>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1</vt:i4>
      </vt:variant>
    </vt:vector>
  </HeadingPairs>
  <TitlesOfParts>
    <vt:vector size="8" baseType="lpstr">
      <vt:lpstr>Soll-Umsatz-Berechnungsmodell</vt:lpstr>
      <vt:lpstr>Nachkommen der Deckrüden</vt:lpstr>
      <vt:lpstr>Export China</vt:lpstr>
      <vt:lpstr>Welpenübersicht 1986-2009</vt:lpstr>
      <vt:lpstr>Grafische Darstellung 1986-2008</vt:lpstr>
      <vt:lpstr>Letztze 11 Jahren</vt:lpstr>
      <vt:lpstr>Grafische Darstellung 99-09 </vt:lpstr>
      <vt:lpstr>honden_Kruistabel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Umsatz-Ermittlung DSH-Züchter</dc:title>
  <dc:subject>Berechnungsmodell</dc:subject>
  <dc:creator>Jan Demeyere, B - 8570 Vichte</dc:creator>
  <cp:keywords>www.GSD-Legends.eu</cp:keywords>
  <dc:description>DSH Zucht Übung Umsatz-Ermittlung bei den grössten Züchter von DSH, Export China, DSH Welpenübersicht "1986 - 2009" GSD Puppies Chart mit Umsatzberechnung (Mit Grafiken), DSH Welpenübersicht "1999 - 2009" GSD Puppies Chart mit Umsatzberechnung (Mit Grafiken)</dc:description>
  <cp:lastModifiedBy>Jan Demeyere, B-8570 Vichte</cp:lastModifiedBy>
  <dcterms:created xsi:type="dcterms:W3CDTF">2007-05-07T07:29:41Z</dcterms:created>
  <dcterms:modified xsi:type="dcterms:W3CDTF">2016-03-07T13:06:22Z</dcterms:modified>
  <cp:contentStatus/>
</cp:coreProperties>
</file>