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5480" windowHeight="10035"/>
  </bookViews>
  <sheets>
    <sheet name="blad 1" sheetId="7" r:id="rId1"/>
    <sheet name="blad 2" sheetId="3" r:id="rId2"/>
    <sheet name="blad 3" sheetId="6" r:id="rId3"/>
  </sheets>
  <calcPr calcId="145621"/>
</workbook>
</file>

<file path=xl/calcChain.xml><?xml version="1.0" encoding="utf-8"?>
<calcChain xmlns="http://schemas.openxmlformats.org/spreadsheetml/2006/main">
  <c r="C49" i="6" l="1"/>
  <c r="C50" i="6"/>
  <c r="C51" i="6"/>
  <c r="J51" i="6"/>
  <c r="J20" i="6" l="1"/>
  <c r="J19" i="6"/>
  <c r="J53" i="6"/>
  <c r="J52" i="6"/>
  <c r="J50" i="6"/>
  <c r="J49" i="6"/>
  <c r="J45" i="6" l="1"/>
  <c r="J44" i="6"/>
  <c r="J43" i="6"/>
  <c r="J42" i="6"/>
  <c r="J41" i="6"/>
  <c r="J40" i="6"/>
  <c r="J39" i="6"/>
  <c r="J38" i="6"/>
  <c r="J37" i="6"/>
  <c r="J36" i="6"/>
  <c r="B2" i="6" l="1"/>
  <c r="B1" i="6"/>
  <c r="E9" i="6"/>
  <c r="F9" i="6"/>
  <c r="E10" i="6"/>
  <c r="F10" i="6"/>
  <c r="E11" i="6"/>
  <c r="F11" i="6"/>
  <c r="E12" i="6"/>
  <c r="F12" i="6"/>
  <c r="E13" i="6"/>
  <c r="F13" i="6"/>
  <c r="F8" i="6"/>
  <c r="D9" i="6"/>
  <c r="D10" i="6"/>
  <c r="D11" i="6"/>
  <c r="D12" i="6"/>
  <c r="E8" i="6"/>
  <c r="C9" i="6"/>
  <c r="C10" i="6"/>
  <c r="C11" i="6"/>
  <c r="C12" i="6"/>
  <c r="C13" i="6"/>
  <c r="D13" i="6"/>
  <c r="D8" i="6"/>
  <c r="C8" i="6"/>
  <c r="B9" i="6"/>
  <c r="B10" i="6"/>
  <c r="B11" i="6"/>
  <c r="B12" i="6"/>
  <c r="B13" i="6"/>
  <c r="B8" i="6"/>
  <c r="B18" i="6"/>
  <c r="C18" i="6"/>
  <c r="B19" i="6"/>
  <c r="C19" i="6"/>
  <c r="B20" i="6"/>
  <c r="C20" i="6"/>
  <c r="C17" i="6"/>
  <c r="B17" i="6"/>
  <c r="C28" i="6"/>
  <c r="C29" i="6"/>
  <c r="C30" i="6"/>
  <c r="C31" i="6"/>
  <c r="C27" i="6"/>
  <c r="D71" i="6"/>
  <c r="D72" i="6"/>
  <c r="D73" i="6"/>
  <c r="D74" i="6"/>
  <c r="D70" i="6"/>
  <c r="D58" i="6"/>
  <c r="D59" i="6"/>
  <c r="D60" i="6"/>
  <c r="D61" i="6"/>
  <c r="D62" i="6"/>
  <c r="D63" i="6"/>
  <c r="D64" i="6"/>
  <c r="D65" i="6"/>
  <c r="D66" i="6"/>
  <c r="D57" i="6"/>
  <c r="C52" i="6"/>
  <c r="C53" i="6"/>
  <c r="I37" i="6"/>
  <c r="I38" i="6"/>
  <c r="I39" i="6"/>
  <c r="I40" i="6"/>
  <c r="I41" i="6"/>
  <c r="I42" i="6"/>
  <c r="I43" i="6"/>
  <c r="I44" i="6"/>
  <c r="I45" i="6"/>
  <c r="I36" i="6"/>
  <c r="J13" i="6"/>
  <c r="J12" i="6"/>
  <c r="J11" i="6"/>
  <c r="J10" i="6"/>
  <c r="J9" i="6"/>
  <c r="J8" i="6"/>
  <c r="J74" i="6" l="1"/>
  <c r="J73" i="6"/>
  <c r="J72" i="6"/>
  <c r="J71" i="6"/>
  <c r="J70" i="6"/>
  <c r="J66" i="6"/>
  <c r="J65" i="6"/>
  <c r="J64" i="6"/>
  <c r="J63" i="6"/>
  <c r="J62" i="6"/>
  <c r="J61" i="6"/>
  <c r="J60" i="6"/>
  <c r="J59" i="6"/>
  <c r="J58" i="6"/>
  <c r="J57" i="6"/>
  <c r="J31" i="6"/>
  <c r="J30" i="6"/>
  <c r="J29" i="6"/>
  <c r="J28" i="6"/>
  <c r="J27" i="6"/>
  <c r="J18" i="6"/>
  <c r="J17" i="6"/>
  <c r="I55" i="6" l="1"/>
  <c r="I68" i="6"/>
  <c r="I47" i="6"/>
  <c r="I34" i="6"/>
  <c r="I25" i="6"/>
  <c r="J4" i="6"/>
  <c r="J23" i="6" l="1"/>
</calcChain>
</file>

<file path=xl/sharedStrings.xml><?xml version="1.0" encoding="utf-8"?>
<sst xmlns="http://schemas.openxmlformats.org/spreadsheetml/2006/main" count="208" uniqueCount="108">
  <si>
    <t>Instaptoets  taalsysteem</t>
  </si>
  <si>
    <t>Woordgroep</t>
  </si>
  <si>
    <t>O</t>
  </si>
  <si>
    <t>LV</t>
  </si>
  <si>
    <t xml:space="preserve">MV   </t>
  </si>
  <si>
    <t>NWG</t>
  </si>
  <si>
    <t>WWG</t>
  </si>
  <si>
    <t>een siësta</t>
  </si>
  <si>
    <t>ben handig incognito</t>
  </si>
  <si>
    <t>dat je  ’s avonds als “De Kreeft” wordt omschreven</t>
  </si>
  <si>
    <t>Geen enkele zonnecrème</t>
  </si>
  <si>
    <t>aan je lief, je broer, je zus …</t>
  </si>
  <si>
    <t>zonnebanken</t>
  </si>
  <si>
    <t>Zin 1</t>
  </si>
  <si>
    <t>Zin 2</t>
  </si>
  <si>
    <t>Zin 3</t>
  </si>
  <si>
    <t xml:space="preserve">Zin 4 </t>
  </si>
  <si>
    <t>Naam:</t>
  </si>
  <si>
    <t>Klas:</t>
  </si>
  <si>
    <t>Instaptoets  spelling</t>
  </si>
  <si>
    <t>vervaardigen</t>
  </si>
  <si>
    <t>vereren</t>
  </si>
  <si>
    <t>gelden</t>
  </si>
  <si>
    <t>worden</t>
  </si>
  <si>
    <t>bevatten</t>
  </si>
  <si>
    <t xml:space="preserve">Vul naast het woord de correcte werkwoordsvorm in.    </t>
  </si>
  <si>
    <t>Rune komt de kamer binnengestoven, bezweet en hijgend als een jonge hond</t>
  </si>
  <si>
    <t>Hij zeilt naar de keuken, trekt de koelkast open en grijpt de fles frisdrank</t>
  </si>
  <si>
    <t>Betrapt pakt Rune een glas uit de kast , vult het tot aan de rand , drinkt slurpend en zucht gelukzalig</t>
  </si>
  <si>
    <t>Schrijf hier de woorden die een woordteken nodig hebben</t>
  </si>
  <si>
    <t>Zet de nodige eindleestekens naast de zinnen.</t>
  </si>
  <si>
    <t>Het eerste woord</t>
  </si>
  <si>
    <t>het tweede woord</t>
  </si>
  <si>
    <t>Het derde woord</t>
  </si>
  <si>
    <t>Het vierde woord</t>
  </si>
  <si>
    <t>Het vijfde woord</t>
  </si>
  <si>
    <t>Schrijf hier de woorden die een hoofdletter hebben</t>
  </si>
  <si>
    <r>
      <t>-</t>
    </r>
    <r>
      <rPr>
        <sz val="7"/>
        <color theme="0"/>
        <rFont val="Verdana"/>
        <family val="2"/>
      </rPr>
      <t xml:space="preserve">          </t>
    </r>
    <r>
      <rPr>
        <sz val="11"/>
        <color theme="0"/>
        <rFont val="Verdana"/>
        <family val="2"/>
      </rPr>
      <t>Héél vreemd</t>
    </r>
  </si>
  <si>
    <r>
      <t>-</t>
    </r>
    <r>
      <rPr>
        <sz val="7"/>
        <color theme="0"/>
        <rFont val="Verdana"/>
        <family val="2"/>
      </rPr>
      <t xml:space="preserve">          </t>
    </r>
    <r>
      <rPr>
        <sz val="11"/>
        <color theme="0"/>
        <rFont val="Verdana"/>
        <family val="2"/>
      </rPr>
      <t>Ken jij iemand die Zelda heet, schat</t>
    </r>
  </si>
  <si>
    <r>
      <t>-</t>
    </r>
    <r>
      <rPr>
        <sz val="7"/>
        <color theme="0"/>
        <rFont val="Verdana"/>
        <family val="2"/>
      </rPr>
      <t xml:space="preserve">          </t>
    </r>
    <r>
      <rPr>
        <sz val="11"/>
        <color theme="0"/>
        <rFont val="Verdana"/>
        <family val="2"/>
      </rPr>
      <t>Waarom</t>
    </r>
  </si>
  <si>
    <r>
      <t>-</t>
    </r>
    <r>
      <rPr>
        <sz val="7"/>
        <color theme="0"/>
        <rFont val="Verdana"/>
        <family val="2"/>
      </rPr>
      <t xml:space="preserve">          </t>
    </r>
    <r>
      <rPr>
        <sz val="11"/>
        <color theme="0"/>
        <rFont val="Verdana"/>
        <family val="2"/>
      </rPr>
      <t>Ze beweert dat ze je nicht is</t>
    </r>
  </si>
  <si>
    <r>
      <t xml:space="preserve">Op de voorkant staat een reeks foto’s met in het midden </t>
    </r>
    <r>
      <rPr>
        <i/>
        <sz val="11"/>
        <color theme="0"/>
        <rFont val="Verdana"/>
        <family val="2"/>
      </rPr>
      <t>Souvenir de Carnac</t>
    </r>
  </si>
  <si>
    <r>
      <t>-</t>
    </r>
    <r>
      <rPr>
        <sz val="7"/>
        <color theme="0"/>
        <rFont val="Verdana"/>
        <family val="2"/>
      </rPr>
      <t xml:space="preserve">          </t>
    </r>
    <r>
      <rPr>
        <sz val="11"/>
        <color theme="0"/>
        <rFont val="Verdana"/>
        <family val="2"/>
      </rPr>
      <t>In een glas, Rune, niet aan de fles</t>
    </r>
  </si>
  <si>
    <r>
      <t>-</t>
    </r>
    <r>
      <rPr>
        <sz val="7"/>
        <color theme="0"/>
        <rFont val="Verdana"/>
        <family val="2"/>
      </rPr>
      <t xml:space="preserve">          </t>
    </r>
    <r>
      <rPr>
        <sz val="11"/>
        <color theme="0"/>
        <rFont val="Verdana"/>
        <family val="2"/>
      </rPr>
      <t>Dat had ik nodig</t>
    </r>
  </si>
  <si>
    <t>vervaardigd</t>
  </si>
  <si>
    <t>vereerd</t>
  </si>
  <si>
    <t>geldt</t>
  </si>
  <si>
    <t>wordt</t>
  </si>
  <si>
    <t>bevatte</t>
  </si>
  <si>
    <t>!</t>
  </si>
  <si>
    <t>?</t>
  </si>
  <si>
    <t>.</t>
  </si>
  <si>
    <t>15-jarige</t>
  </si>
  <si>
    <t>Oceanië</t>
  </si>
  <si>
    <t>De</t>
  </si>
  <si>
    <t>Eiffeltoren</t>
  </si>
  <si>
    <t>Jaarlijks</t>
  </si>
  <si>
    <t>Midden</t>
  </si>
  <si>
    <t>Parijs</t>
  </si>
  <si>
    <t>Het zesde woord</t>
  </si>
  <si>
    <t>het zevende woord</t>
  </si>
  <si>
    <t>Het achtste woord</t>
  </si>
  <si>
    <t>Het negende woord</t>
  </si>
  <si>
    <t>Het tiende woord</t>
  </si>
  <si>
    <t>Seine</t>
  </si>
  <si>
    <t>Vanuit</t>
  </si>
  <si>
    <t>Hij</t>
  </si>
  <si>
    <t>Frankrijk</t>
  </si>
  <si>
    <t>Wereldtentoonstelling</t>
  </si>
  <si>
    <t>Schrijf een woord dat is samengesteld uit de opgegeven delen</t>
  </si>
  <si>
    <t>akte+ tas</t>
  </si>
  <si>
    <t>banaan + schil</t>
  </si>
  <si>
    <t>rogge + brood</t>
  </si>
  <si>
    <t>aardbei + plant</t>
  </si>
  <si>
    <t>bananenschil</t>
  </si>
  <si>
    <t>roggebrood</t>
  </si>
  <si>
    <t>aktetas</t>
  </si>
  <si>
    <t>aardbeienplant</t>
  </si>
  <si>
    <r>
      <t>Zet een kruisje in de correcte kolom.</t>
    </r>
    <r>
      <rPr>
        <sz val="11"/>
        <color theme="1"/>
        <rFont val="Verdana"/>
        <family val="2"/>
      </rPr>
      <t xml:space="preserve">     /6 punten</t>
    </r>
  </si>
  <si>
    <r>
      <t>Zet een kruisje in de correcte kolom.</t>
    </r>
    <r>
      <rPr>
        <sz val="11"/>
        <color theme="1"/>
        <rFont val="Verdana"/>
        <family val="2"/>
      </rPr>
      <t xml:space="preserve">     /6</t>
    </r>
  </si>
  <si>
    <r>
      <t>Zet een kruisje in de correcte kolom.</t>
    </r>
    <r>
      <rPr>
        <sz val="11"/>
        <color theme="1"/>
        <rFont val="Verdana"/>
        <family val="2"/>
      </rPr>
      <t xml:space="preserve">     /4 punten</t>
    </r>
  </si>
  <si>
    <t>TAALSYSTEEM  /10</t>
  </si>
  <si>
    <t>Betrapt pakt Rune een glas uit de kast en zucht gelukzalig</t>
  </si>
  <si>
    <t>5 PTN</t>
  </si>
  <si>
    <t>10 PTN</t>
  </si>
  <si>
    <t>Zuid-Amerika</t>
  </si>
  <si>
    <t>Schrijf hier de woorden die een hoofdletter hebben in de juiste volgorde</t>
  </si>
  <si>
    <t>20 ptn</t>
  </si>
  <si>
    <t>10 tpn</t>
  </si>
  <si>
    <t>…</t>
  </si>
  <si>
    <t>sleutel</t>
  </si>
  <si>
    <t>Antw:</t>
  </si>
  <si>
    <t>Sleutel</t>
  </si>
  <si>
    <t>Sleutel:</t>
  </si>
  <si>
    <t>Antwoord:</t>
  </si>
  <si>
    <t>MV</t>
  </si>
  <si>
    <t>'t</t>
  </si>
  <si>
    <t>'s</t>
  </si>
  <si>
    <t>koningin + hapje</t>
  </si>
  <si>
    <t>koninginnenhapje</t>
  </si>
  <si>
    <t>SPELLING      / 25</t>
  </si>
  <si>
    <t>/5 ptn Werkwoorden</t>
  </si>
  <si>
    <t>/5 ptn Leestekens</t>
  </si>
  <si>
    <t>/5 ptn Woordtekens</t>
  </si>
  <si>
    <t>/5 ptn Hoofdletters</t>
  </si>
  <si>
    <t>/Samenstelling</t>
  </si>
  <si>
    <t>Schrijf hier de woorden die een woordteken nodig hebben (in de juiste volgorde)!</t>
  </si>
  <si>
    <t>0,5 punt per fout!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</si>
</sst>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4"/>
      <color theme="1"/>
      <name val="Verdana"/>
      <family val="2"/>
    </font>
    <font>
      <sz val="11"/>
      <color theme="1"/>
      <name val="Verdana"/>
      <family val="2"/>
    </font>
    <font>
      <b/>
      <sz val="12"/>
      <color theme="1"/>
      <name val="Verdana"/>
      <family val="2"/>
    </font>
    <font>
      <b/>
      <sz val="11"/>
      <color theme="1"/>
      <name val="Verdana"/>
      <family val="2"/>
    </font>
    <font>
      <sz val="11"/>
      <color theme="0"/>
      <name val="Verdana"/>
      <family val="2"/>
    </font>
    <font>
      <b/>
      <sz val="11"/>
      <color rgb="FF000000"/>
      <name val="Verdana"/>
      <family val="2"/>
    </font>
    <font>
      <b/>
      <sz val="11"/>
      <color rgb="FFFFFFFF"/>
      <name val="Verdana"/>
      <family val="2"/>
    </font>
    <font>
      <sz val="7"/>
      <color theme="0"/>
      <name val="Verdana"/>
      <family val="2"/>
    </font>
    <font>
      <i/>
      <sz val="11"/>
      <color theme="0"/>
      <name val="Verdana"/>
      <family val="2"/>
    </font>
    <font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4" borderId="1" xfId="0" applyFont="1" applyFill="1" applyBorder="1"/>
    <xf numFmtId="0" fontId="5" fillId="4" borderId="1" xfId="0" applyFont="1" applyFill="1" applyBorder="1"/>
    <xf numFmtId="0" fontId="5" fillId="3" borderId="3" xfId="0" applyFont="1" applyFill="1" applyBorder="1" applyAlignment="1">
      <alignment horizontal="left" vertical="center" indent="7"/>
    </xf>
    <xf numFmtId="0" fontId="5" fillId="3" borderId="0" xfId="0" applyFont="1" applyFill="1" applyBorder="1"/>
    <xf numFmtId="0" fontId="5" fillId="3" borderId="4" xfId="0" applyFont="1" applyFill="1" applyBorder="1"/>
    <xf numFmtId="0" fontId="5" fillId="3" borderId="3" xfId="0" applyFont="1" applyFill="1" applyBorder="1" applyAlignment="1">
      <alignment horizontal="left" vertical="center" indent="4"/>
    </xf>
    <xf numFmtId="0" fontId="5" fillId="3" borderId="5" xfId="0" applyFont="1" applyFill="1" applyBorder="1" applyAlignment="1">
      <alignment horizontal="left" vertical="center" indent="7"/>
    </xf>
    <xf numFmtId="0" fontId="5" fillId="3" borderId="6" xfId="0" applyFont="1" applyFill="1" applyBorder="1"/>
    <xf numFmtId="0" fontId="5" fillId="3" borderId="7" xfId="0" applyFont="1" applyFill="1" applyBorder="1"/>
    <xf numFmtId="0" fontId="5" fillId="5" borderId="0" xfId="0" applyFont="1" applyFill="1" applyBorder="1"/>
    <xf numFmtId="0" fontId="2" fillId="0" borderId="0" xfId="0" applyFont="1" applyBorder="1" applyAlignment="1"/>
    <xf numFmtId="0" fontId="4" fillId="0" borderId="0" xfId="0" applyFont="1" applyBorder="1" applyAlignment="1"/>
    <xf numFmtId="0" fontId="10" fillId="5" borderId="0" xfId="0" applyFont="1" applyFill="1" applyBorder="1"/>
    <xf numFmtId="0" fontId="5" fillId="0" borderId="0" xfId="0" applyFont="1" applyFill="1" applyBorder="1"/>
    <xf numFmtId="0" fontId="2" fillId="0" borderId="0" xfId="0" applyFont="1" applyBorder="1"/>
    <xf numFmtId="0" fontId="1" fillId="6" borderId="0" xfId="0" applyFont="1" applyFill="1" applyAlignment="1">
      <alignment vertical="center"/>
    </xf>
    <xf numFmtId="0" fontId="2" fillId="6" borderId="0" xfId="0" applyFont="1" applyFill="1"/>
    <xf numFmtId="0" fontId="2" fillId="6" borderId="0" xfId="0" applyFont="1" applyFill="1" applyBorder="1"/>
    <xf numFmtId="0" fontId="0" fillId="6" borderId="1" xfId="0" applyFill="1" applyBorder="1"/>
    <xf numFmtId="0" fontId="2" fillId="0" borderId="1" xfId="0" applyFont="1" applyBorder="1" applyAlignment="1"/>
    <xf numFmtId="0" fontId="1" fillId="5" borderId="0" xfId="0" applyFont="1" applyFill="1" applyAlignment="1">
      <alignment vertical="center"/>
    </xf>
    <xf numFmtId="0" fontId="2" fillId="5" borderId="0" xfId="0" applyFont="1" applyFill="1"/>
    <xf numFmtId="0" fontId="2" fillId="5" borderId="0" xfId="0" applyFont="1" applyFill="1" applyBorder="1"/>
    <xf numFmtId="0" fontId="2" fillId="0" borderId="8" xfId="0" applyFont="1" applyBorder="1" applyAlignment="1"/>
    <xf numFmtId="0" fontId="2" fillId="0" borderId="9" xfId="0" applyFont="1" applyBorder="1" applyAlignment="1"/>
    <xf numFmtId="0" fontId="5" fillId="4" borderId="8" xfId="0" applyFont="1" applyFill="1" applyBorder="1"/>
    <xf numFmtId="0" fontId="2" fillId="8" borderId="0" xfId="0" applyFont="1" applyFill="1" applyBorder="1" applyAlignment="1"/>
    <xf numFmtId="0" fontId="0" fillId="8" borderId="0" xfId="0" applyFill="1"/>
    <xf numFmtId="0" fontId="2" fillId="8" borderId="1" xfId="0" applyFont="1" applyFill="1" applyBorder="1" applyAlignment="1">
      <alignment vertical="center" wrapText="1"/>
    </xf>
    <xf numFmtId="0" fontId="2" fillId="8" borderId="1" xfId="0" applyFont="1" applyFill="1" applyBorder="1"/>
    <xf numFmtId="0" fontId="2" fillId="5" borderId="1" xfId="0" applyFont="1" applyFill="1" applyBorder="1" applyAlignment="1"/>
    <xf numFmtId="0" fontId="2" fillId="5" borderId="1" xfId="0" quotePrefix="1" applyFont="1" applyFill="1" applyBorder="1" applyAlignment="1"/>
    <xf numFmtId="0" fontId="0" fillId="5" borderId="0" xfId="0" applyFill="1"/>
    <xf numFmtId="0" fontId="0" fillId="10" borderId="0" xfId="0" applyFill="1"/>
    <xf numFmtId="0" fontId="2" fillId="7" borderId="1" xfId="0" applyFont="1" applyFill="1" applyBorder="1" applyAlignment="1" applyProtection="1">
      <protection locked="0"/>
    </xf>
    <xf numFmtId="0" fontId="0" fillId="7" borderId="1" xfId="0" applyFill="1" applyBorder="1" applyAlignment="1" applyProtection="1">
      <protection locked="0"/>
    </xf>
    <xf numFmtId="0" fontId="2" fillId="7" borderId="1" xfId="0" applyFont="1" applyFill="1" applyBorder="1" applyAlignment="1" applyProtection="1">
      <alignment vertical="center" wrapText="1"/>
      <protection locked="0"/>
    </xf>
    <xf numFmtId="0" fontId="2" fillId="7" borderId="1" xfId="0" applyFont="1" applyFill="1" applyBorder="1" applyAlignment="1" applyProtection="1">
      <alignment vertical="top" wrapText="1"/>
      <protection locked="0"/>
    </xf>
    <xf numFmtId="0" fontId="2" fillId="7" borderId="1" xfId="0" applyFont="1" applyFill="1" applyBorder="1" applyProtection="1">
      <protection locked="0"/>
    </xf>
    <xf numFmtId="0" fontId="0" fillId="7" borderId="1" xfId="0" applyFill="1" applyBorder="1" applyProtection="1">
      <protection locked="0"/>
    </xf>
    <xf numFmtId="0" fontId="2" fillId="7" borderId="1" xfId="0" quotePrefix="1" applyFont="1" applyFill="1" applyBorder="1" applyAlignment="1" applyProtection="1">
      <protection locked="0"/>
    </xf>
    <xf numFmtId="0" fontId="0" fillId="9" borderId="0" xfId="0" applyFill="1" applyProtection="1"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workbookViewId="0">
      <selection activeCell="B50" sqref="B50:F50"/>
    </sheetView>
  </sheetViews>
  <sheetFormatPr defaultRowHeight="15" x14ac:dyDescent="0.25"/>
  <cols>
    <col min="1" max="1" width="21.140625" customWidth="1"/>
    <col min="2" max="2" width="15.42578125" customWidth="1"/>
    <col min="3" max="3" width="11.5703125" customWidth="1"/>
    <col min="4" max="4" width="13.7109375" customWidth="1"/>
    <col min="5" max="5" width="22.85546875" customWidth="1"/>
    <col min="6" max="6" width="15.28515625" customWidth="1"/>
  </cols>
  <sheetData>
    <row r="1" spans="1:10" x14ac:dyDescent="0.25">
      <c r="A1" s="7" t="s">
        <v>17</v>
      </c>
      <c r="B1" s="44" t="s">
        <v>89</v>
      </c>
      <c r="C1" s="45"/>
      <c r="D1" s="45"/>
      <c r="E1" s="45"/>
      <c r="F1" s="3"/>
      <c r="G1" s="3"/>
      <c r="H1" s="3"/>
      <c r="I1" s="3"/>
    </row>
    <row r="2" spans="1:10" x14ac:dyDescent="0.25">
      <c r="A2" s="7" t="s">
        <v>18</v>
      </c>
      <c r="B2" s="44" t="s">
        <v>89</v>
      </c>
      <c r="C2" s="45"/>
      <c r="D2" s="45"/>
      <c r="E2" s="45"/>
      <c r="F2" s="3"/>
      <c r="G2" s="3"/>
      <c r="H2" s="3"/>
      <c r="I2" s="3"/>
      <c r="J2" s="42"/>
    </row>
    <row r="3" spans="1:10" x14ac:dyDescent="0.25">
      <c r="A3" s="3"/>
      <c r="B3" s="3"/>
      <c r="C3" s="3"/>
      <c r="D3" s="3"/>
      <c r="E3" s="3"/>
      <c r="F3" s="3"/>
      <c r="G3" s="3"/>
      <c r="H3" s="3"/>
      <c r="I3" s="3"/>
      <c r="J3" s="42"/>
    </row>
    <row r="4" spans="1:10" ht="18" x14ac:dyDescent="0.25">
      <c r="A4" s="30" t="s">
        <v>0</v>
      </c>
      <c r="B4" s="31"/>
      <c r="C4" s="31"/>
      <c r="D4" s="32"/>
      <c r="E4" s="32" t="s">
        <v>88</v>
      </c>
      <c r="F4" s="31"/>
      <c r="G4" s="3"/>
      <c r="H4" s="3"/>
      <c r="I4" s="3"/>
    </row>
    <row r="5" spans="1:10" ht="18" x14ac:dyDescent="0.25">
      <c r="A5" s="2"/>
      <c r="B5" s="3"/>
      <c r="C5" s="3"/>
      <c r="D5" s="3"/>
      <c r="E5" s="3"/>
      <c r="F5" s="3"/>
      <c r="G5" s="3"/>
      <c r="H5" s="3"/>
      <c r="I5" s="3"/>
    </row>
    <row r="6" spans="1:10" x14ac:dyDescent="0.25">
      <c r="A6" s="6" t="s">
        <v>79</v>
      </c>
      <c r="B6" s="3"/>
      <c r="C6" s="3"/>
      <c r="D6" s="3"/>
      <c r="E6" s="3"/>
      <c r="F6" s="3"/>
      <c r="G6" s="3"/>
      <c r="H6" s="3"/>
    </row>
    <row r="7" spans="1:10" x14ac:dyDescent="0.25">
      <c r="A7" s="3"/>
      <c r="B7" s="3"/>
      <c r="C7" s="3"/>
      <c r="D7" s="3"/>
      <c r="E7" s="3"/>
      <c r="F7" s="3"/>
      <c r="G7" s="3"/>
      <c r="H7" s="3"/>
    </row>
    <row r="8" spans="1:10" x14ac:dyDescent="0.25">
      <c r="A8" s="7" t="s">
        <v>1</v>
      </c>
      <c r="B8" s="7" t="s">
        <v>2</v>
      </c>
      <c r="C8" s="7" t="s">
        <v>3</v>
      </c>
      <c r="D8" s="7" t="s">
        <v>4</v>
      </c>
      <c r="E8" s="7" t="s">
        <v>5</v>
      </c>
      <c r="F8" s="7" t="s">
        <v>6</v>
      </c>
      <c r="G8" s="3"/>
      <c r="H8" s="3"/>
    </row>
    <row r="9" spans="1:10" x14ac:dyDescent="0.25">
      <c r="A9" s="8" t="s">
        <v>7</v>
      </c>
      <c r="B9" s="46"/>
      <c r="C9" s="47"/>
      <c r="D9" s="47"/>
      <c r="E9" s="47"/>
      <c r="F9" s="46"/>
      <c r="G9" s="3"/>
      <c r="H9" s="3"/>
    </row>
    <row r="10" spans="1:10" ht="28.5" x14ac:dyDescent="0.25">
      <c r="A10" s="8" t="s">
        <v>8</v>
      </c>
      <c r="B10" s="46"/>
      <c r="C10" s="46"/>
      <c r="D10" s="46"/>
      <c r="E10" s="46"/>
      <c r="F10" s="46"/>
      <c r="G10" s="3"/>
      <c r="H10" s="3"/>
    </row>
    <row r="11" spans="1:10" ht="57" x14ac:dyDescent="0.25">
      <c r="A11" s="8" t="s">
        <v>9</v>
      </c>
      <c r="B11" s="46"/>
      <c r="C11" s="46"/>
      <c r="D11" s="46"/>
      <c r="E11" s="46"/>
      <c r="F11" s="46"/>
      <c r="G11" s="3"/>
      <c r="H11" s="3"/>
    </row>
    <row r="12" spans="1:10" ht="42" customHeight="1" x14ac:dyDescent="0.25">
      <c r="A12" s="8" t="s">
        <v>10</v>
      </c>
      <c r="B12" s="46"/>
      <c r="C12" s="46"/>
      <c r="D12" s="46"/>
      <c r="E12" s="46"/>
      <c r="F12" s="46"/>
      <c r="G12" s="3"/>
      <c r="H12" s="3"/>
    </row>
    <row r="13" spans="1:10" ht="28.5" x14ac:dyDescent="0.25">
      <c r="A13" s="8" t="s">
        <v>11</v>
      </c>
      <c r="B13" s="46"/>
      <c r="C13" s="46"/>
      <c r="D13" s="46"/>
      <c r="E13" s="46"/>
      <c r="F13" s="46"/>
      <c r="G13" s="3"/>
      <c r="H13" s="3"/>
    </row>
    <row r="14" spans="1:10" x14ac:dyDescent="0.25">
      <c r="A14" s="8" t="s">
        <v>12</v>
      </c>
      <c r="B14" s="46"/>
      <c r="C14" s="46"/>
      <c r="D14" s="46"/>
      <c r="E14" s="46"/>
      <c r="F14" s="46"/>
      <c r="G14" s="3"/>
      <c r="H14" s="3"/>
    </row>
    <row r="15" spans="1:10" x14ac:dyDescent="0.25">
      <c r="A15" s="9"/>
      <c r="B15" s="9"/>
      <c r="C15" s="9"/>
      <c r="D15" s="9"/>
      <c r="E15" s="9"/>
      <c r="F15" s="9"/>
      <c r="G15" s="3"/>
      <c r="H15" s="3"/>
      <c r="I15" s="3"/>
    </row>
    <row r="16" spans="1:10" x14ac:dyDescent="0.25">
      <c r="A16" s="6" t="s">
        <v>80</v>
      </c>
      <c r="B16" s="9"/>
      <c r="C16" s="9"/>
      <c r="D16" s="9"/>
      <c r="E16" s="9"/>
      <c r="F16" s="9"/>
      <c r="G16" s="3"/>
      <c r="H16" s="3"/>
      <c r="I16" s="3"/>
    </row>
    <row r="17" spans="1:9" x14ac:dyDescent="0.25">
      <c r="A17" s="10"/>
      <c r="B17" s="11" t="s">
        <v>5</v>
      </c>
      <c r="C17" s="11" t="s">
        <v>6</v>
      </c>
      <c r="D17" s="3"/>
      <c r="E17" s="3"/>
      <c r="F17" s="3"/>
      <c r="G17" s="3"/>
      <c r="H17" s="3"/>
      <c r="I17" s="3"/>
    </row>
    <row r="18" spans="1:9" x14ac:dyDescent="0.25">
      <c r="A18" s="11" t="s">
        <v>13</v>
      </c>
      <c r="B18" s="48"/>
      <c r="C18" s="48"/>
      <c r="D18" s="3"/>
      <c r="E18" s="3"/>
      <c r="F18" s="3"/>
      <c r="G18" s="3"/>
      <c r="H18" s="3"/>
      <c r="I18" s="3"/>
    </row>
    <row r="19" spans="1:9" x14ac:dyDescent="0.25">
      <c r="A19" s="11" t="s">
        <v>14</v>
      </c>
      <c r="B19" s="48"/>
      <c r="C19" s="48"/>
      <c r="D19" s="3"/>
      <c r="E19" s="3"/>
      <c r="F19" s="3"/>
      <c r="G19" s="3"/>
      <c r="H19" s="3"/>
      <c r="I19" s="3"/>
    </row>
    <row r="20" spans="1:9" x14ac:dyDescent="0.25">
      <c r="A20" s="11" t="s">
        <v>15</v>
      </c>
      <c r="B20" s="48"/>
      <c r="C20" s="48"/>
      <c r="D20" s="3"/>
      <c r="E20" s="3"/>
      <c r="F20" s="3"/>
      <c r="G20" s="3"/>
      <c r="H20" s="3"/>
      <c r="I20" s="3"/>
    </row>
    <row r="21" spans="1:9" x14ac:dyDescent="0.25">
      <c r="A21" s="11" t="s">
        <v>16</v>
      </c>
      <c r="B21" s="48"/>
      <c r="C21" s="48"/>
      <c r="D21" s="3"/>
      <c r="E21" s="3"/>
      <c r="F21" s="3"/>
      <c r="G21" s="3"/>
      <c r="H21" s="3"/>
      <c r="I21" s="3"/>
    </row>
    <row r="22" spans="1:9" x14ac:dyDescent="0.25">
      <c r="A22" s="3"/>
      <c r="B22" s="3"/>
      <c r="C22" s="3"/>
      <c r="D22" s="3"/>
      <c r="E22" s="3"/>
      <c r="F22" s="3"/>
      <c r="G22" s="3"/>
      <c r="H22" s="3"/>
      <c r="I22" s="3"/>
    </row>
    <row r="23" spans="1:9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9" ht="18" x14ac:dyDescent="0.25">
      <c r="A24" s="30" t="s">
        <v>19</v>
      </c>
      <c r="B24" s="31"/>
      <c r="C24" s="31"/>
      <c r="D24" s="31"/>
      <c r="E24" s="31" t="s">
        <v>87</v>
      </c>
      <c r="F24" s="31"/>
      <c r="G24" s="3"/>
      <c r="H24" s="3"/>
      <c r="I24" s="3"/>
    </row>
    <row r="25" spans="1:9" x14ac:dyDescent="0.25">
      <c r="A25" s="3"/>
      <c r="B25" s="3"/>
      <c r="C25" s="3"/>
      <c r="D25" s="3"/>
      <c r="E25" s="3"/>
      <c r="F25" s="3"/>
      <c r="G25" s="3"/>
      <c r="H25" s="3"/>
      <c r="I25" s="3"/>
    </row>
    <row r="26" spans="1:9" ht="15.75" x14ac:dyDescent="0.25">
      <c r="A26" s="4" t="s">
        <v>25</v>
      </c>
      <c r="B26" s="3"/>
      <c r="C26" s="3"/>
      <c r="D26" s="3"/>
      <c r="E26" s="3"/>
      <c r="F26" s="3"/>
      <c r="G26" s="3"/>
      <c r="H26" s="3"/>
      <c r="I26" s="3"/>
    </row>
    <row r="27" spans="1:9" x14ac:dyDescent="0.25">
      <c r="A27" s="3"/>
      <c r="B27" s="3"/>
      <c r="C27" s="3"/>
      <c r="D27" s="3"/>
      <c r="E27" s="3"/>
      <c r="F27" s="3"/>
      <c r="G27" s="3"/>
      <c r="H27" s="3"/>
      <c r="I27" s="3"/>
    </row>
    <row r="28" spans="1:9" x14ac:dyDescent="0.25">
      <c r="A28" s="11" t="s">
        <v>20</v>
      </c>
      <c r="B28" s="44"/>
      <c r="C28" s="44"/>
      <c r="D28" s="44"/>
      <c r="E28" s="44"/>
      <c r="F28" s="44"/>
      <c r="G28" s="3"/>
      <c r="H28" s="3"/>
      <c r="I28" s="3"/>
    </row>
    <row r="29" spans="1:9" x14ac:dyDescent="0.25">
      <c r="A29" s="11" t="s">
        <v>21</v>
      </c>
      <c r="B29" s="44"/>
      <c r="C29" s="44"/>
      <c r="D29" s="44"/>
      <c r="E29" s="44"/>
      <c r="F29" s="44"/>
      <c r="G29" s="3"/>
      <c r="H29" s="3"/>
      <c r="I29" s="3"/>
    </row>
    <row r="30" spans="1:9" x14ac:dyDescent="0.25">
      <c r="A30" s="11" t="s">
        <v>22</v>
      </c>
      <c r="B30" s="44"/>
      <c r="C30" s="44"/>
      <c r="D30" s="44"/>
      <c r="E30" s="44"/>
      <c r="F30" s="44"/>
      <c r="G30" s="3"/>
      <c r="H30" s="3"/>
      <c r="I30" s="3"/>
    </row>
    <row r="31" spans="1:9" x14ac:dyDescent="0.25">
      <c r="A31" s="11" t="s">
        <v>23</v>
      </c>
      <c r="B31" s="44"/>
      <c r="C31" s="44"/>
      <c r="D31" s="44"/>
      <c r="E31" s="44"/>
      <c r="F31" s="44"/>
      <c r="G31" s="3"/>
      <c r="H31" s="3"/>
      <c r="I31" s="3"/>
    </row>
    <row r="32" spans="1:9" x14ac:dyDescent="0.25">
      <c r="A32" s="11" t="s">
        <v>24</v>
      </c>
      <c r="B32" s="44"/>
      <c r="C32" s="44"/>
      <c r="D32" s="44"/>
      <c r="E32" s="44"/>
      <c r="F32" s="44"/>
      <c r="G32" s="3"/>
      <c r="H32" s="3"/>
      <c r="I32" s="3"/>
    </row>
    <row r="33" spans="1:10" x14ac:dyDescent="0.25">
      <c r="A33" s="3"/>
      <c r="B33" s="3"/>
      <c r="C33" s="3"/>
      <c r="D33" s="3"/>
      <c r="E33" s="3"/>
      <c r="F33" s="3"/>
      <c r="G33" s="3"/>
      <c r="H33" s="3"/>
      <c r="I33" s="3"/>
    </row>
    <row r="34" spans="1:10" x14ac:dyDescent="0.25">
      <c r="A34" s="3"/>
      <c r="B34" s="3"/>
      <c r="C34" s="3"/>
      <c r="D34" s="3"/>
      <c r="E34" s="3"/>
      <c r="F34" s="3"/>
      <c r="G34" s="3"/>
      <c r="H34" s="3"/>
      <c r="I34" s="3"/>
    </row>
    <row r="35" spans="1:10" x14ac:dyDescent="0.25">
      <c r="A35" s="5" t="s">
        <v>30</v>
      </c>
      <c r="B35" s="5"/>
      <c r="C35" s="5"/>
      <c r="D35" s="3"/>
      <c r="E35" s="3"/>
      <c r="F35" s="3" t="s">
        <v>84</v>
      </c>
      <c r="G35" s="3"/>
      <c r="H35" s="3"/>
      <c r="I35" s="3"/>
    </row>
    <row r="36" spans="1:10" x14ac:dyDescent="0.25">
      <c r="A36" s="3"/>
      <c r="B36" s="3"/>
      <c r="C36" s="3"/>
      <c r="D36" s="3"/>
      <c r="E36" s="3"/>
      <c r="F36" s="3"/>
      <c r="G36" s="3"/>
      <c r="H36" s="3"/>
      <c r="I36" s="3"/>
    </row>
    <row r="37" spans="1:10" x14ac:dyDescent="0.25">
      <c r="A37" s="12" t="s">
        <v>37</v>
      </c>
      <c r="B37" s="13"/>
      <c r="C37" s="13"/>
      <c r="D37" s="13"/>
      <c r="E37" s="13"/>
      <c r="F37" s="13"/>
      <c r="G37" s="13"/>
      <c r="H37" s="13"/>
      <c r="I37" s="14"/>
      <c r="J37" s="49"/>
    </row>
    <row r="38" spans="1:10" x14ac:dyDescent="0.25">
      <c r="A38" s="12" t="s">
        <v>38</v>
      </c>
      <c r="B38" s="13"/>
      <c r="C38" s="13"/>
      <c r="D38" s="13"/>
      <c r="E38" s="13"/>
      <c r="F38" s="13"/>
      <c r="G38" s="13"/>
      <c r="H38" s="13"/>
      <c r="I38" s="14"/>
      <c r="J38" s="49"/>
    </row>
    <row r="39" spans="1:10" x14ac:dyDescent="0.25">
      <c r="A39" s="12" t="s">
        <v>39</v>
      </c>
      <c r="B39" s="13"/>
      <c r="C39" s="13"/>
      <c r="D39" s="13"/>
      <c r="E39" s="13"/>
      <c r="F39" s="13"/>
      <c r="G39" s="13"/>
      <c r="H39" s="13"/>
      <c r="I39" s="14"/>
      <c r="J39" s="49"/>
    </row>
    <row r="40" spans="1:10" x14ac:dyDescent="0.25">
      <c r="A40" s="12" t="s">
        <v>40</v>
      </c>
      <c r="B40" s="13"/>
      <c r="C40" s="13"/>
      <c r="D40" s="13"/>
      <c r="E40" s="13"/>
      <c r="F40" s="13"/>
      <c r="G40" s="13"/>
      <c r="H40" s="13"/>
      <c r="I40" s="14"/>
      <c r="J40" s="49"/>
    </row>
    <row r="41" spans="1:10" x14ac:dyDescent="0.25">
      <c r="A41" s="15" t="s">
        <v>41</v>
      </c>
      <c r="B41" s="13"/>
      <c r="C41" s="13"/>
      <c r="D41" s="13"/>
      <c r="E41" s="13"/>
      <c r="F41" s="13"/>
      <c r="G41" s="13"/>
      <c r="H41" s="13"/>
      <c r="I41" s="14"/>
      <c r="J41" s="49"/>
    </row>
    <row r="42" spans="1:10" x14ac:dyDescent="0.25">
      <c r="A42" s="15" t="s">
        <v>26</v>
      </c>
      <c r="B42" s="13"/>
      <c r="C42" s="13"/>
      <c r="D42" s="13"/>
      <c r="E42" s="13"/>
      <c r="F42" s="13"/>
      <c r="G42" s="13"/>
      <c r="H42" s="13"/>
      <c r="I42" s="14"/>
      <c r="J42" s="49"/>
    </row>
    <row r="43" spans="1:10" x14ac:dyDescent="0.25">
      <c r="A43" s="15" t="s">
        <v>27</v>
      </c>
      <c r="B43" s="13"/>
      <c r="C43" s="13"/>
      <c r="D43" s="13"/>
      <c r="E43" s="13"/>
      <c r="F43" s="13"/>
      <c r="G43" s="13"/>
      <c r="H43" s="13"/>
      <c r="I43" s="14"/>
      <c r="J43" s="49"/>
    </row>
    <row r="44" spans="1:10" x14ac:dyDescent="0.25">
      <c r="A44" s="12" t="s">
        <v>42</v>
      </c>
      <c r="B44" s="13"/>
      <c r="C44" s="13"/>
      <c r="D44" s="13"/>
      <c r="E44" s="13"/>
      <c r="F44" s="13"/>
      <c r="G44" s="13"/>
      <c r="H44" s="13"/>
      <c r="I44" s="14"/>
      <c r="J44" s="49"/>
    </row>
    <row r="45" spans="1:10" x14ac:dyDescent="0.25">
      <c r="A45" s="15" t="s">
        <v>28</v>
      </c>
      <c r="B45" s="13"/>
      <c r="C45" s="13"/>
      <c r="D45" s="13"/>
      <c r="E45" s="13"/>
      <c r="F45" s="13"/>
      <c r="G45" s="13"/>
      <c r="H45" s="13"/>
      <c r="I45" s="14"/>
      <c r="J45" s="49"/>
    </row>
    <row r="46" spans="1:10" x14ac:dyDescent="0.25">
      <c r="A46" s="16" t="s">
        <v>43</v>
      </c>
      <c r="B46" s="17"/>
      <c r="C46" s="17"/>
      <c r="D46" s="17"/>
      <c r="E46" s="17"/>
      <c r="F46" s="17"/>
      <c r="G46" s="17"/>
      <c r="H46" s="17"/>
      <c r="I46" s="18"/>
      <c r="J46" s="49"/>
    </row>
    <row r="47" spans="1:10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10" x14ac:dyDescent="0.25">
      <c r="A48" s="5" t="s">
        <v>106</v>
      </c>
      <c r="B48" s="5"/>
      <c r="C48" s="5"/>
      <c r="D48" s="5"/>
      <c r="E48" s="5"/>
      <c r="F48" s="3"/>
      <c r="G48" s="3"/>
      <c r="H48" s="3"/>
      <c r="I48" s="3"/>
    </row>
    <row r="49" spans="1:9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25">
      <c r="A50" s="11" t="s">
        <v>31</v>
      </c>
      <c r="B50" s="44"/>
      <c r="C50" s="44"/>
      <c r="D50" s="44"/>
      <c r="E50" s="44"/>
      <c r="F50" s="44"/>
      <c r="G50" s="3"/>
      <c r="H50" s="3"/>
      <c r="I50" s="3"/>
    </row>
    <row r="51" spans="1:9" x14ac:dyDescent="0.25">
      <c r="A51" s="11" t="s">
        <v>32</v>
      </c>
      <c r="B51" s="44"/>
      <c r="C51" s="44"/>
      <c r="D51" s="44"/>
      <c r="E51" s="44"/>
      <c r="F51" s="44"/>
      <c r="G51" s="3"/>
      <c r="H51" s="3"/>
      <c r="I51" s="3"/>
    </row>
    <row r="52" spans="1:9" x14ac:dyDescent="0.25">
      <c r="A52" s="11" t="s">
        <v>33</v>
      </c>
      <c r="B52" s="44"/>
      <c r="C52" s="44"/>
      <c r="D52" s="44"/>
      <c r="E52" s="44"/>
      <c r="F52" s="44"/>
      <c r="G52" s="3"/>
      <c r="H52" s="3"/>
      <c r="I52" s="3"/>
    </row>
    <row r="53" spans="1:9" x14ac:dyDescent="0.25">
      <c r="A53" s="11" t="s">
        <v>34</v>
      </c>
      <c r="B53" s="50"/>
      <c r="C53" s="44"/>
      <c r="D53" s="44"/>
      <c r="E53" s="44"/>
      <c r="F53" s="44"/>
      <c r="G53" s="3"/>
      <c r="H53" s="3"/>
      <c r="I53" s="3"/>
    </row>
    <row r="54" spans="1:9" x14ac:dyDescent="0.25">
      <c r="A54" s="11" t="s">
        <v>35</v>
      </c>
      <c r="B54" s="50"/>
      <c r="C54" s="44"/>
      <c r="D54" s="44"/>
      <c r="E54" s="44"/>
      <c r="F54" s="44"/>
      <c r="G54" s="3"/>
      <c r="H54" s="3"/>
      <c r="I54" s="3"/>
    </row>
    <row r="55" spans="1:9" x14ac:dyDescent="0.25">
      <c r="A55" s="19"/>
      <c r="B55" s="20"/>
      <c r="C55" s="20"/>
      <c r="D55" s="20"/>
      <c r="E55" s="20"/>
      <c r="F55" s="20"/>
      <c r="G55" s="3"/>
      <c r="H55" s="3"/>
      <c r="I55" s="3"/>
    </row>
    <row r="56" spans="1:9" x14ac:dyDescent="0.25">
      <c r="A56" s="5" t="s">
        <v>86</v>
      </c>
      <c r="B56" s="21"/>
      <c r="C56" s="21"/>
      <c r="D56" s="21"/>
      <c r="E56" s="20"/>
      <c r="F56" s="20" t="s">
        <v>83</v>
      </c>
      <c r="G56" s="3"/>
      <c r="H56" s="3"/>
      <c r="I56" s="3"/>
    </row>
    <row r="57" spans="1:9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5">
      <c r="A58" s="11" t="s">
        <v>31</v>
      </c>
      <c r="B58" s="44"/>
      <c r="C58" s="44"/>
      <c r="D58" s="44"/>
      <c r="E58" s="44"/>
      <c r="F58" s="44"/>
      <c r="G58" s="3"/>
      <c r="H58" s="3"/>
      <c r="I58" s="3"/>
    </row>
    <row r="59" spans="1:9" x14ac:dyDescent="0.25">
      <c r="A59" s="11" t="s">
        <v>32</v>
      </c>
      <c r="B59" s="44"/>
      <c r="C59" s="44"/>
      <c r="D59" s="44"/>
      <c r="E59" s="44"/>
      <c r="F59" s="44"/>
      <c r="G59" s="3"/>
      <c r="H59" s="3"/>
      <c r="I59" s="3"/>
    </row>
    <row r="60" spans="1:9" x14ac:dyDescent="0.25">
      <c r="A60" s="11" t="s">
        <v>33</v>
      </c>
      <c r="B60" s="44"/>
      <c r="C60" s="44"/>
      <c r="D60" s="44"/>
      <c r="E60" s="44"/>
      <c r="F60" s="44"/>
      <c r="G60" s="3"/>
      <c r="H60" s="3"/>
      <c r="I60" s="3"/>
    </row>
    <row r="61" spans="1:9" x14ac:dyDescent="0.25">
      <c r="A61" s="11" t="s">
        <v>34</v>
      </c>
      <c r="B61" s="44"/>
      <c r="C61" s="44"/>
      <c r="D61" s="44"/>
      <c r="E61" s="44"/>
      <c r="F61" s="44"/>
      <c r="G61" s="3"/>
      <c r="H61" s="3"/>
      <c r="I61" s="3"/>
    </row>
    <row r="62" spans="1:9" x14ac:dyDescent="0.25">
      <c r="A62" s="11" t="s">
        <v>35</v>
      </c>
      <c r="B62" s="44"/>
      <c r="C62" s="44"/>
      <c r="D62" s="44"/>
      <c r="E62" s="44"/>
      <c r="F62" s="44"/>
      <c r="G62" s="3"/>
      <c r="H62" s="3"/>
      <c r="I62" s="3"/>
    </row>
    <row r="63" spans="1:9" x14ac:dyDescent="0.25">
      <c r="A63" s="11" t="s">
        <v>59</v>
      </c>
      <c r="B63" s="44"/>
      <c r="C63" s="44"/>
      <c r="D63" s="44"/>
      <c r="E63" s="44"/>
      <c r="F63" s="44"/>
      <c r="G63" s="3"/>
      <c r="H63" s="3"/>
      <c r="I63" s="3"/>
    </row>
    <row r="64" spans="1:9" x14ac:dyDescent="0.25">
      <c r="A64" s="11" t="s">
        <v>60</v>
      </c>
      <c r="B64" s="44"/>
      <c r="C64" s="44"/>
      <c r="D64" s="44"/>
      <c r="E64" s="44"/>
      <c r="F64" s="44"/>
      <c r="G64" s="3"/>
      <c r="H64" s="3"/>
      <c r="I64" s="3"/>
    </row>
    <row r="65" spans="1:9" x14ac:dyDescent="0.25">
      <c r="A65" s="11" t="s">
        <v>61</v>
      </c>
      <c r="B65" s="44"/>
      <c r="C65" s="44"/>
      <c r="D65" s="44"/>
      <c r="E65" s="44"/>
      <c r="F65" s="44"/>
      <c r="G65" s="3"/>
      <c r="H65" s="3"/>
      <c r="I65" s="3"/>
    </row>
    <row r="66" spans="1:9" x14ac:dyDescent="0.25">
      <c r="A66" s="11" t="s">
        <v>62</v>
      </c>
      <c r="B66" s="44"/>
      <c r="C66" s="44"/>
      <c r="D66" s="44"/>
      <c r="E66" s="44"/>
      <c r="F66" s="44"/>
      <c r="G66" s="3"/>
      <c r="H66" s="3"/>
      <c r="I66" s="3"/>
    </row>
    <row r="67" spans="1:9" x14ac:dyDescent="0.25">
      <c r="A67" s="11" t="s">
        <v>63</v>
      </c>
      <c r="B67" s="44"/>
      <c r="C67" s="44"/>
      <c r="D67" s="44"/>
      <c r="E67" s="44"/>
      <c r="F67" s="44"/>
      <c r="G67" s="3"/>
      <c r="H67" s="3"/>
      <c r="I67" s="3"/>
    </row>
    <row r="68" spans="1:9" x14ac:dyDescent="0.25">
      <c r="A68" s="22"/>
      <c r="B68" s="20"/>
      <c r="C68" s="20"/>
      <c r="D68" s="20"/>
      <c r="E68" s="20"/>
      <c r="F68" s="20"/>
      <c r="G68" s="3"/>
      <c r="H68" s="3"/>
      <c r="I68" s="3"/>
    </row>
    <row r="69" spans="1:9" x14ac:dyDescent="0.25">
      <c r="A69" s="22" t="s">
        <v>69</v>
      </c>
      <c r="B69" s="20"/>
      <c r="C69" s="20"/>
      <c r="D69" s="20"/>
      <c r="E69" s="20"/>
      <c r="F69" s="20" t="s">
        <v>83</v>
      </c>
      <c r="G69" s="3"/>
      <c r="H69" s="3"/>
      <c r="I69" s="3"/>
    </row>
    <row r="70" spans="1:9" x14ac:dyDescent="0.25">
      <c r="A70" s="22"/>
      <c r="B70" s="20"/>
      <c r="C70" s="20"/>
      <c r="D70" s="20"/>
      <c r="E70" s="20"/>
      <c r="F70" s="20"/>
      <c r="G70" s="3"/>
      <c r="H70" s="3"/>
      <c r="I70" s="3"/>
    </row>
    <row r="71" spans="1:9" x14ac:dyDescent="0.25">
      <c r="A71" s="11" t="s">
        <v>98</v>
      </c>
      <c r="B71" s="44"/>
      <c r="C71" s="44"/>
      <c r="D71" s="44"/>
      <c r="E71" s="44"/>
      <c r="F71" s="44"/>
      <c r="G71" s="3"/>
      <c r="H71" s="3"/>
      <c r="I71" s="3"/>
    </row>
    <row r="72" spans="1:9" x14ac:dyDescent="0.25">
      <c r="A72" s="11" t="s">
        <v>70</v>
      </c>
      <c r="B72" s="44"/>
      <c r="C72" s="44"/>
      <c r="D72" s="44"/>
      <c r="E72" s="44"/>
      <c r="F72" s="44"/>
      <c r="G72" s="3"/>
      <c r="H72" s="3"/>
      <c r="I72" s="3"/>
    </row>
    <row r="73" spans="1:9" x14ac:dyDescent="0.25">
      <c r="A73" s="11" t="s">
        <v>71</v>
      </c>
      <c r="B73" s="44"/>
      <c r="C73" s="44"/>
      <c r="D73" s="44"/>
      <c r="E73" s="44"/>
      <c r="F73" s="44"/>
      <c r="G73" s="3"/>
      <c r="H73" s="3"/>
      <c r="I73" s="3"/>
    </row>
    <row r="74" spans="1:9" x14ac:dyDescent="0.25">
      <c r="A74" s="11" t="s">
        <v>72</v>
      </c>
      <c r="B74" s="44"/>
      <c r="C74" s="44"/>
      <c r="D74" s="44"/>
      <c r="E74" s="44"/>
      <c r="F74" s="44"/>
      <c r="G74" s="3"/>
      <c r="H74" s="3"/>
      <c r="I74" s="3"/>
    </row>
    <row r="75" spans="1:9" x14ac:dyDescent="0.25">
      <c r="A75" s="11" t="s">
        <v>73</v>
      </c>
      <c r="B75" s="44"/>
      <c r="C75" s="44"/>
      <c r="D75" s="44"/>
      <c r="E75" s="44"/>
      <c r="F75" s="44"/>
      <c r="G75" s="3"/>
      <c r="H75" s="3"/>
      <c r="I75" s="3"/>
    </row>
    <row r="76" spans="1:9" x14ac:dyDescent="0.25">
      <c r="A76" s="23"/>
      <c r="B76" s="20"/>
      <c r="C76" s="20"/>
      <c r="D76" s="20"/>
      <c r="E76" s="20"/>
      <c r="F76" s="20"/>
      <c r="G76" s="3"/>
      <c r="H76" s="3"/>
      <c r="I76" s="3"/>
    </row>
    <row r="77" spans="1:9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25">
      <c r="A82" s="3"/>
      <c r="B82" s="3"/>
      <c r="C82" s="3"/>
      <c r="D82" s="3"/>
      <c r="E82" s="3"/>
    </row>
    <row r="83" spans="1:9" x14ac:dyDescent="0.25">
      <c r="A83" s="3"/>
      <c r="B83" s="3"/>
      <c r="C83" s="3"/>
      <c r="D83" s="3"/>
      <c r="E83" s="3"/>
    </row>
    <row r="84" spans="1:9" x14ac:dyDescent="0.25">
      <c r="A84" s="3"/>
      <c r="B84" s="3"/>
      <c r="C84" s="3"/>
      <c r="D84" s="3"/>
      <c r="E84" s="3"/>
    </row>
    <row r="85" spans="1:9" x14ac:dyDescent="0.25">
      <c r="A85" s="3"/>
      <c r="B85" s="3"/>
      <c r="C85" s="3"/>
      <c r="D85" s="3"/>
      <c r="E85" s="3"/>
    </row>
    <row r="86" spans="1:9" x14ac:dyDescent="0.25">
      <c r="A86" s="3"/>
      <c r="B86" s="3"/>
      <c r="C86" s="3"/>
      <c r="D86" s="3"/>
      <c r="E86" s="3"/>
    </row>
    <row r="87" spans="1:9" x14ac:dyDescent="0.25">
      <c r="A87" s="3"/>
      <c r="B87" s="3"/>
      <c r="C87" s="3"/>
      <c r="D87" s="3"/>
      <c r="E87" s="3"/>
    </row>
    <row r="88" spans="1:9" x14ac:dyDescent="0.25">
      <c r="A88" s="3"/>
      <c r="B88" s="3"/>
      <c r="C88" s="3"/>
      <c r="D88" s="3"/>
      <c r="E88" s="3"/>
    </row>
    <row r="89" spans="1:9" x14ac:dyDescent="0.25">
      <c r="A89" s="3"/>
      <c r="B89" s="3"/>
      <c r="C89" s="3"/>
      <c r="D89" s="3"/>
      <c r="E89" s="3"/>
    </row>
  </sheetData>
  <sheetProtection password="CC62" sheet="1" objects="1" scenarios="1" selectLockedCells="1"/>
  <mergeCells count="27">
    <mergeCell ref="B75:F75"/>
    <mergeCell ref="B74:F74"/>
    <mergeCell ref="B60:F60"/>
    <mergeCell ref="B61:F61"/>
    <mergeCell ref="B62:F62"/>
    <mergeCell ref="B63:F63"/>
    <mergeCell ref="B64:F64"/>
    <mergeCell ref="B65:F65"/>
    <mergeCell ref="B66:F66"/>
    <mergeCell ref="B67:F67"/>
    <mergeCell ref="B71:F71"/>
    <mergeCell ref="B72:F72"/>
    <mergeCell ref="B73:F73"/>
    <mergeCell ref="B1:E1"/>
    <mergeCell ref="B2:E2"/>
    <mergeCell ref="B59:F59"/>
    <mergeCell ref="B28:F28"/>
    <mergeCell ref="B29:F29"/>
    <mergeCell ref="B30:F30"/>
    <mergeCell ref="B31:F31"/>
    <mergeCell ref="B32:F32"/>
    <mergeCell ref="B50:F50"/>
    <mergeCell ref="B51:F51"/>
    <mergeCell ref="B52:F52"/>
    <mergeCell ref="B53:F53"/>
    <mergeCell ref="B54:F54"/>
    <mergeCell ref="B58:F5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topLeftCell="A43" workbookViewId="0">
      <selection activeCell="J50" sqref="J50"/>
    </sheetView>
  </sheetViews>
  <sheetFormatPr defaultRowHeight="15" x14ac:dyDescent="0.25"/>
  <cols>
    <col min="1" max="1" width="21.140625" customWidth="1"/>
    <col min="2" max="2" width="15.42578125" customWidth="1"/>
    <col min="3" max="3" width="11.5703125" customWidth="1"/>
    <col min="4" max="4" width="13.7109375" customWidth="1"/>
    <col min="5" max="5" width="22.85546875" customWidth="1"/>
    <col min="6" max="6" width="15.28515625" customWidth="1"/>
    <col min="7" max="7" width="10.42578125" bestFit="1" customWidth="1"/>
  </cols>
  <sheetData>
    <row r="1" spans="1:13" x14ac:dyDescent="0.25">
      <c r="A1" s="3" t="s">
        <v>17</v>
      </c>
      <c r="B1" s="3" t="str">
        <f>'blad 1'!B1</f>
        <v>…</v>
      </c>
      <c r="C1" s="3"/>
      <c r="D1" s="3"/>
      <c r="E1" s="3"/>
      <c r="F1" s="3"/>
      <c r="G1" s="3"/>
    </row>
    <row r="2" spans="1:13" x14ac:dyDescent="0.25">
      <c r="A2" s="3" t="s">
        <v>18</v>
      </c>
      <c r="B2" s="3" t="str">
        <f>'blad 1'!B2</f>
        <v>…</v>
      </c>
      <c r="C2" s="3"/>
      <c r="D2" s="3"/>
      <c r="E2" s="3"/>
      <c r="F2" s="3"/>
      <c r="G2" s="3"/>
      <c r="M2" s="42"/>
    </row>
    <row r="3" spans="1:13" x14ac:dyDescent="0.25">
      <c r="A3" s="3"/>
      <c r="B3" s="3"/>
      <c r="C3" s="3"/>
      <c r="D3" s="3"/>
      <c r="E3" s="3"/>
      <c r="F3" s="3"/>
      <c r="G3" s="3"/>
    </row>
    <row r="4" spans="1:13" ht="18" x14ac:dyDescent="0.25">
      <c r="A4" s="25" t="s">
        <v>0</v>
      </c>
      <c r="B4" s="26"/>
      <c r="C4" s="26"/>
      <c r="D4" s="27"/>
      <c r="E4" s="24"/>
      <c r="F4" s="3"/>
      <c r="G4" s="3"/>
      <c r="H4" s="28" t="s">
        <v>81</v>
      </c>
      <c r="I4" s="28"/>
      <c r="J4" s="28">
        <f>SUM(J9:J20)</f>
        <v>0</v>
      </c>
    </row>
    <row r="5" spans="1:13" x14ac:dyDescent="0.25">
      <c r="A5" s="6" t="s">
        <v>78</v>
      </c>
      <c r="B5" s="3"/>
      <c r="C5" s="3"/>
      <c r="D5" s="3"/>
      <c r="E5" s="3"/>
      <c r="F5" s="3"/>
      <c r="G5" s="3"/>
    </row>
    <row r="6" spans="1:13" x14ac:dyDescent="0.25">
      <c r="A6" s="3"/>
      <c r="B6" s="3"/>
      <c r="C6" s="3"/>
      <c r="D6" s="3"/>
      <c r="E6" s="3"/>
      <c r="F6" s="3"/>
      <c r="G6" s="3"/>
    </row>
    <row r="7" spans="1:13" x14ac:dyDescent="0.25">
      <c r="A7" s="7" t="s">
        <v>1</v>
      </c>
      <c r="B7" s="7" t="s">
        <v>2</v>
      </c>
      <c r="C7" s="7" t="s">
        <v>3</v>
      </c>
      <c r="D7" s="7" t="s">
        <v>4</v>
      </c>
      <c r="E7" s="7" t="s">
        <v>5</v>
      </c>
      <c r="F7" s="7" t="s">
        <v>6</v>
      </c>
      <c r="G7" s="3" t="s">
        <v>93</v>
      </c>
    </row>
    <row r="8" spans="1:13" x14ac:dyDescent="0.25">
      <c r="A8" s="8" t="s">
        <v>7</v>
      </c>
      <c r="B8" s="38">
        <f>'blad 1'!B9</f>
        <v>0</v>
      </c>
      <c r="C8" s="38">
        <f>'blad 1'!C9</f>
        <v>0</v>
      </c>
      <c r="D8" s="38">
        <f>'blad 1'!D9</f>
        <v>0</v>
      </c>
      <c r="E8" s="38">
        <f>'blad 1'!E9</f>
        <v>0</v>
      </c>
      <c r="F8" s="38">
        <f>'blad 1'!F9</f>
        <v>0</v>
      </c>
      <c r="G8" s="3" t="s">
        <v>3</v>
      </c>
      <c r="J8" s="1">
        <f>IF('blad 1'!C9="x",1,0)</f>
        <v>0</v>
      </c>
    </row>
    <row r="9" spans="1:13" ht="41.25" customHeight="1" x14ac:dyDescent="0.25">
      <c r="A9" s="8" t="s">
        <v>8</v>
      </c>
      <c r="B9" s="38">
        <f>'blad 1'!B10</f>
        <v>0</v>
      </c>
      <c r="C9" s="38">
        <f>'blad 1'!C10</f>
        <v>0</v>
      </c>
      <c r="D9" s="38">
        <f>'blad 1'!D10</f>
        <v>0</v>
      </c>
      <c r="E9" s="38">
        <f>'blad 1'!E10</f>
        <v>0</v>
      </c>
      <c r="F9" s="38">
        <f>'blad 1'!F10</f>
        <v>0</v>
      </c>
      <c r="G9" s="3" t="s">
        <v>5</v>
      </c>
      <c r="J9" s="1">
        <f>IF('blad 1'!E10="x",1,0)</f>
        <v>0</v>
      </c>
    </row>
    <row r="10" spans="1:13" ht="78" customHeight="1" x14ac:dyDescent="0.25">
      <c r="A10" s="8" t="s">
        <v>9</v>
      </c>
      <c r="B10" s="38">
        <f>'blad 1'!B11</f>
        <v>0</v>
      </c>
      <c r="C10" s="38">
        <f>'blad 1'!C11</f>
        <v>0</v>
      </c>
      <c r="D10" s="38">
        <f>'blad 1'!D11</f>
        <v>0</v>
      </c>
      <c r="E10" s="38">
        <f>'blad 1'!E11</f>
        <v>0</v>
      </c>
      <c r="F10" s="38">
        <f>'blad 1'!F11</f>
        <v>0</v>
      </c>
      <c r="G10" s="3" t="s">
        <v>3</v>
      </c>
      <c r="J10" s="1">
        <f>IF('blad 1'!C11="x",1,0)</f>
        <v>0</v>
      </c>
    </row>
    <row r="11" spans="1:13" ht="39" customHeight="1" x14ac:dyDescent="0.25">
      <c r="A11" s="8" t="s">
        <v>10</v>
      </c>
      <c r="B11" s="38">
        <f>'blad 1'!B12</f>
        <v>0</v>
      </c>
      <c r="C11" s="38">
        <f>'blad 1'!C12</f>
        <v>0</v>
      </c>
      <c r="D11" s="38">
        <f>'blad 1'!D12</f>
        <v>0</v>
      </c>
      <c r="E11" s="38">
        <f>'blad 1'!E12</f>
        <v>0</v>
      </c>
      <c r="F11" s="38">
        <f>'blad 1'!F12</f>
        <v>0</v>
      </c>
      <c r="G11" s="3" t="s">
        <v>2</v>
      </c>
      <c r="J11" s="1">
        <f>IF('blad 1'!B12="x",1,0)</f>
        <v>0</v>
      </c>
    </row>
    <row r="12" spans="1:13" ht="48.75" customHeight="1" x14ac:dyDescent="0.25">
      <c r="A12" s="8" t="s">
        <v>11</v>
      </c>
      <c r="B12" s="38">
        <f>'blad 1'!B13</f>
        <v>0</v>
      </c>
      <c r="C12" s="38">
        <f>'blad 1'!C13</f>
        <v>0</v>
      </c>
      <c r="D12" s="38">
        <f>'blad 1'!D13</f>
        <v>0</v>
      </c>
      <c r="E12" s="38">
        <f>'blad 1'!E13</f>
        <v>0</v>
      </c>
      <c r="F12" s="38">
        <f>'blad 1'!F13</f>
        <v>0</v>
      </c>
      <c r="G12" s="3" t="s">
        <v>95</v>
      </c>
      <c r="J12" s="1">
        <f>IF('blad 1'!D13="x",1,0)</f>
        <v>0</v>
      </c>
    </row>
    <row r="13" spans="1:13" x14ac:dyDescent="0.25">
      <c r="A13" s="8" t="s">
        <v>12</v>
      </c>
      <c r="B13" s="38">
        <f>'blad 1'!B14</f>
        <v>0</v>
      </c>
      <c r="C13" s="38">
        <f>'blad 1'!C14</f>
        <v>0</v>
      </c>
      <c r="D13" s="38">
        <f>'blad 1'!D14</f>
        <v>0</v>
      </c>
      <c r="E13" s="38">
        <f>'blad 1'!E14</f>
        <v>0</v>
      </c>
      <c r="F13" s="38">
        <f>'blad 1'!F14</f>
        <v>0</v>
      </c>
      <c r="G13" s="3" t="s">
        <v>2</v>
      </c>
      <c r="J13" s="1">
        <f>IF('blad 1'!B14="x",1,0)</f>
        <v>0</v>
      </c>
    </row>
    <row r="14" spans="1:13" x14ac:dyDescent="0.25">
      <c r="A14" s="9"/>
      <c r="B14" s="9"/>
      <c r="C14" s="9"/>
      <c r="D14" s="9"/>
      <c r="E14" s="9"/>
      <c r="F14" s="9"/>
      <c r="G14" s="3"/>
    </row>
    <row r="15" spans="1:13" x14ac:dyDescent="0.25">
      <c r="A15" s="6" t="s">
        <v>80</v>
      </c>
      <c r="B15" s="9"/>
      <c r="C15" s="9"/>
      <c r="D15" s="9"/>
      <c r="E15" s="9"/>
      <c r="F15" s="9"/>
      <c r="G15" s="3"/>
    </row>
    <row r="16" spans="1:13" x14ac:dyDescent="0.25">
      <c r="A16" s="10"/>
      <c r="B16" s="11" t="s">
        <v>5</v>
      </c>
      <c r="C16" s="11" t="s">
        <v>6</v>
      </c>
      <c r="D16" s="3" t="s">
        <v>93</v>
      </c>
      <c r="E16" s="3"/>
      <c r="F16" s="3"/>
      <c r="G16" s="3"/>
    </row>
    <row r="17" spans="1:10" x14ac:dyDescent="0.25">
      <c r="A17" s="11" t="s">
        <v>13</v>
      </c>
      <c r="B17" s="39">
        <f>'blad 1'!B18</f>
        <v>0</v>
      </c>
      <c r="C17" s="39">
        <f>'blad 1'!C18</f>
        <v>0</v>
      </c>
      <c r="D17" s="3" t="s">
        <v>6</v>
      </c>
      <c r="E17" s="3"/>
      <c r="F17" s="3"/>
      <c r="G17" s="3"/>
      <c r="J17" s="1">
        <f>IF('blad 1'!C18="x",1,0)</f>
        <v>0</v>
      </c>
    </row>
    <row r="18" spans="1:10" x14ac:dyDescent="0.25">
      <c r="A18" s="11" t="s">
        <v>14</v>
      </c>
      <c r="B18" s="39">
        <f>'blad 1'!B19</f>
        <v>0</v>
      </c>
      <c r="C18" s="39">
        <f>'blad 1'!C19</f>
        <v>0</v>
      </c>
      <c r="D18" s="3" t="s">
        <v>6</v>
      </c>
      <c r="E18" s="3"/>
      <c r="F18" s="3"/>
      <c r="G18" s="3"/>
      <c r="J18" s="1">
        <f>IF('blad 1'!C19="x",1,0)</f>
        <v>0</v>
      </c>
    </row>
    <row r="19" spans="1:10" x14ac:dyDescent="0.25">
      <c r="A19" s="11" t="s">
        <v>15</v>
      </c>
      <c r="B19" s="39">
        <f>'blad 1'!B20</f>
        <v>0</v>
      </c>
      <c r="C19" s="39">
        <f>'blad 1'!C20</f>
        <v>0</v>
      </c>
      <c r="D19" s="3" t="s">
        <v>5</v>
      </c>
      <c r="E19" s="3"/>
      <c r="F19" s="3"/>
      <c r="G19" s="3"/>
      <c r="J19" s="1">
        <f>IF('blad 1'!B20="x",1,0)</f>
        <v>0</v>
      </c>
    </row>
    <row r="20" spans="1:10" x14ac:dyDescent="0.25">
      <c r="A20" s="11" t="s">
        <v>16</v>
      </c>
      <c r="B20" s="39">
        <f>'blad 1'!B21</f>
        <v>0</v>
      </c>
      <c r="C20" s="39">
        <f>'blad 1'!C21</f>
        <v>0</v>
      </c>
      <c r="D20" s="3" t="s">
        <v>6</v>
      </c>
      <c r="E20" s="3"/>
      <c r="F20" s="3"/>
      <c r="G20" s="3"/>
      <c r="J20" s="1">
        <f>IF('blad 1'!C21="x",1,0)</f>
        <v>0</v>
      </c>
    </row>
    <row r="21" spans="1:10" x14ac:dyDescent="0.25">
      <c r="A21" s="3"/>
      <c r="B21" s="3"/>
      <c r="C21" s="3"/>
      <c r="D21" s="3"/>
      <c r="E21" s="3"/>
      <c r="F21" s="3"/>
      <c r="G21" s="3"/>
    </row>
    <row r="22" spans="1:10" x14ac:dyDescent="0.25">
      <c r="A22" s="3"/>
      <c r="B22" s="3"/>
      <c r="C22" s="3"/>
      <c r="D22" s="3"/>
      <c r="E22" s="3"/>
      <c r="F22" s="3"/>
      <c r="G22" s="3"/>
    </row>
    <row r="23" spans="1:10" ht="18" x14ac:dyDescent="0.25">
      <c r="A23" s="25" t="s">
        <v>19</v>
      </c>
      <c r="B23" s="26"/>
      <c r="C23" s="26"/>
      <c r="D23" s="26"/>
      <c r="E23" s="3"/>
      <c r="F23" s="3"/>
      <c r="G23" s="3"/>
      <c r="H23" s="28" t="s">
        <v>100</v>
      </c>
      <c r="I23" s="28"/>
      <c r="J23" s="28">
        <f>SUM(I25+I34+I47+I55+I68)</f>
        <v>0</v>
      </c>
    </row>
    <row r="24" spans="1:10" x14ac:dyDescent="0.25">
      <c r="A24" s="3"/>
      <c r="B24" s="3"/>
      <c r="C24" s="3"/>
      <c r="D24" s="3"/>
      <c r="E24" s="3"/>
      <c r="F24" s="3"/>
      <c r="G24" s="3"/>
    </row>
    <row r="25" spans="1:10" ht="15.75" x14ac:dyDescent="0.25">
      <c r="A25" s="4" t="s">
        <v>25</v>
      </c>
      <c r="B25" s="3"/>
      <c r="C25" s="3"/>
      <c r="D25" s="3"/>
      <c r="E25" s="3"/>
      <c r="F25" s="3"/>
      <c r="G25" s="3"/>
      <c r="I25" s="43">
        <f>SUM(J27:J31)</f>
        <v>0</v>
      </c>
      <c r="J25" s="43" t="s">
        <v>101</v>
      </c>
    </row>
    <row r="26" spans="1:10" x14ac:dyDescent="0.25">
      <c r="A26" s="3"/>
      <c r="B26" s="3" t="s">
        <v>93</v>
      </c>
      <c r="C26" s="3"/>
      <c r="D26" s="3"/>
      <c r="E26" s="3"/>
      <c r="F26" s="3"/>
      <c r="G26" s="3"/>
    </row>
    <row r="27" spans="1:10" x14ac:dyDescent="0.25">
      <c r="A27" s="11" t="s">
        <v>20</v>
      </c>
      <c r="B27" s="29" t="s">
        <v>44</v>
      </c>
      <c r="C27" s="36">
        <f>'blad 1'!B28</f>
        <v>0</v>
      </c>
      <c r="D27" s="20"/>
      <c r="E27" s="20"/>
      <c r="F27" s="20"/>
      <c r="G27" s="3"/>
      <c r="J27" s="1">
        <f>IF('blad 1'!B28="vervaardigd",1,0)</f>
        <v>0</v>
      </c>
    </row>
    <row r="28" spans="1:10" x14ac:dyDescent="0.25">
      <c r="A28" s="11" t="s">
        <v>21</v>
      </c>
      <c r="B28" s="29" t="s">
        <v>45</v>
      </c>
      <c r="C28" s="36">
        <f>'blad 1'!B29</f>
        <v>0</v>
      </c>
      <c r="D28" s="20"/>
      <c r="E28" s="20"/>
      <c r="F28" s="20"/>
      <c r="G28" s="3"/>
      <c r="J28" s="1">
        <f>IF('blad 1'!B29="vereerd",1,0)</f>
        <v>0</v>
      </c>
    </row>
    <row r="29" spans="1:10" x14ac:dyDescent="0.25">
      <c r="A29" s="11" t="s">
        <v>22</v>
      </c>
      <c r="B29" s="29" t="s">
        <v>46</v>
      </c>
      <c r="C29" s="36">
        <f>'blad 1'!B30</f>
        <v>0</v>
      </c>
      <c r="D29" s="20"/>
      <c r="E29" s="20"/>
      <c r="F29" s="20"/>
      <c r="G29" s="3"/>
      <c r="J29" s="1">
        <f>IF('blad 1'!B30="geldt",1,0)</f>
        <v>0</v>
      </c>
    </row>
    <row r="30" spans="1:10" x14ac:dyDescent="0.25">
      <c r="A30" s="11" t="s">
        <v>23</v>
      </c>
      <c r="B30" s="29" t="s">
        <v>47</v>
      </c>
      <c r="C30" s="36">
        <f>'blad 1'!B31</f>
        <v>0</v>
      </c>
      <c r="D30" s="20"/>
      <c r="E30" s="20"/>
      <c r="F30" s="20"/>
      <c r="G30" s="3"/>
      <c r="J30" s="1">
        <f>IF('blad 1'!B31="wordt",1,0)</f>
        <v>0</v>
      </c>
    </row>
    <row r="31" spans="1:10" x14ac:dyDescent="0.25">
      <c r="A31" s="11" t="s">
        <v>24</v>
      </c>
      <c r="B31" s="29" t="s">
        <v>48</v>
      </c>
      <c r="C31" s="36">
        <f>'blad 1'!B32</f>
        <v>0</v>
      </c>
      <c r="D31" s="20"/>
      <c r="E31" s="20"/>
      <c r="F31" s="20"/>
      <c r="G31" s="3"/>
      <c r="J31" s="1">
        <f>IF('blad 1'!B32="bevatte",1,0)</f>
        <v>0</v>
      </c>
    </row>
    <row r="32" spans="1:10" x14ac:dyDescent="0.25">
      <c r="A32" s="3"/>
      <c r="B32" s="3"/>
      <c r="C32" s="3"/>
      <c r="D32" s="3"/>
      <c r="E32" s="3"/>
      <c r="F32" s="3"/>
      <c r="G32" s="3"/>
    </row>
    <row r="33" spans="1:10" x14ac:dyDescent="0.25">
      <c r="A33" s="3"/>
      <c r="B33" s="3"/>
      <c r="C33" s="3"/>
      <c r="D33" s="3"/>
      <c r="E33" s="3"/>
      <c r="F33" s="3"/>
      <c r="G33" s="3"/>
    </row>
    <row r="34" spans="1:10" x14ac:dyDescent="0.25">
      <c r="A34" s="5" t="s">
        <v>30</v>
      </c>
      <c r="B34" s="5"/>
      <c r="C34" s="5"/>
      <c r="D34" s="3"/>
      <c r="E34" s="3"/>
      <c r="F34" s="3"/>
      <c r="G34" s="3"/>
      <c r="I34" s="43">
        <f>SUM(J36:J45)</f>
        <v>0</v>
      </c>
      <c r="J34" s="43" t="s">
        <v>102</v>
      </c>
    </row>
    <row r="35" spans="1:10" x14ac:dyDescent="0.25">
      <c r="A35" s="3"/>
      <c r="B35" s="3"/>
      <c r="C35" s="3"/>
      <c r="D35" s="3"/>
      <c r="E35" s="3"/>
      <c r="F35" s="3"/>
      <c r="G35" s="3"/>
      <c r="H35" t="s">
        <v>90</v>
      </c>
      <c r="I35" t="s">
        <v>91</v>
      </c>
    </row>
    <row r="36" spans="1:10" x14ac:dyDescent="0.25">
      <c r="A36" s="12" t="s">
        <v>37</v>
      </c>
      <c r="B36" s="13"/>
      <c r="C36" s="13"/>
      <c r="D36" s="13"/>
      <c r="E36" s="13"/>
      <c r="F36" s="13"/>
      <c r="G36" s="13"/>
      <c r="H36" s="1" t="s">
        <v>49</v>
      </c>
      <c r="I36" s="37">
        <f>'blad 1'!J37</f>
        <v>0</v>
      </c>
      <c r="J36">
        <f>IF('blad 1'!J37="!",0.5,0)</f>
        <v>0</v>
      </c>
    </row>
    <row r="37" spans="1:10" x14ac:dyDescent="0.25">
      <c r="A37" s="12" t="s">
        <v>38</v>
      </c>
      <c r="B37" s="13"/>
      <c r="C37" s="13"/>
      <c r="D37" s="13"/>
      <c r="E37" s="13"/>
      <c r="F37" s="13"/>
      <c r="G37" s="13"/>
      <c r="H37" s="1" t="s">
        <v>50</v>
      </c>
      <c r="I37" s="37">
        <f>'blad 1'!J38</f>
        <v>0</v>
      </c>
      <c r="J37">
        <f>IF('blad 1'!J38="?",0.5,0)</f>
        <v>0</v>
      </c>
    </row>
    <row r="38" spans="1:10" x14ac:dyDescent="0.25">
      <c r="A38" s="12" t="s">
        <v>39</v>
      </c>
      <c r="B38" s="13"/>
      <c r="C38" s="13"/>
      <c r="D38" s="13"/>
      <c r="E38" s="13"/>
      <c r="F38" s="13"/>
      <c r="G38" s="13"/>
      <c r="H38" s="1" t="s">
        <v>50</v>
      </c>
      <c r="I38" s="37">
        <f>'blad 1'!J39</f>
        <v>0</v>
      </c>
      <c r="J38">
        <f>IF('blad 1'!J39="?",0.5,0)</f>
        <v>0</v>
      </c>
    </row>
    <row r="39" spans="1:10" x14ac:dyDescent="0.25">
      <c r="A39" s="12" t="s">
        <v>40</v>
      </c>
      <c r="B39" s="13"/>
      <c r="C39" s="13"/>
      <c r="D39" s="13"/>
      <c r="E39" s="13"/>
      <c r="F39" s="13"/>
      <c r="G39" s="13"/>
      <c r="H39" s="1" t="s">
        <v>51</v>
      </c>
      <c r="I39" s="37">
        <f>'blad 1'!J40</f>
        <v>0</v>
      </c>
      <c r="J39">
        <f>IF('blad 1'!J40=".",0.5,0)</f>
        <v>0</v>
      </c>
    </row>
    <row r="40" spans="1:10" x14ac:dyDescent="0.25">
      <c r="A40" s="15" t="s">
        <v>41</v>
      </c>
      <c r="B40" s="13"/>
      <c r="C40" s="13"/>
      <c r="D40" s="13"/>
      <c r="E40" s="13"/>
      <c r="F40" s="13"/>
      <c r="G40" s="13"/>
      <c r="H40" s="1" t="s">
        <v>51</v>
      </c>
      <c r="I40" s="37">
        <f>'blad 1'!J41</f>
        <v>0</v>
      </c>
      <c r="J40">
        <f>IF('blad 1'!J41=".",0.5,0)</f>
        <v>0</v>
      </c>
    </row>
    <row r="41" spans="1:10" x14ac:dyDescent="0.25">
      <c r="A41" s="15" t="s">
        <v>26</v>
      </c>
      <c r="B41" s="13"/>
      <c r="C41" s="13"/>
      <c r="D41" s="13"/>
      <c r="E41" s="13"/>
      <c r="F41" s="13"/>
      <c r="G41" s="13"/>
      <c r="H41" s="1" t="s">
        <v>51</v>
      </c>
      <c r="I41" s="37">
        <f>'blad 1'!J42</f>
        <v>0</v>
      </c>
      <c r="J41">
        <f>IF('blad 1'!J42=".",0.5,0)</f>
        <v>0</v>
      </c>
    </row>
    <row r="42" spans="1:10" x14ac:dyDescent="0.25">
      <c r="A42" s="15" t="s">
        <v>27</v>
      </c>
      <c r="B42" s="13"/>
      <c r="C42" s="13"/>
      <c r="D42" s="13"/>
      <c r="E42" s="13"/>
      <c r="F42" s="13"/>
      <c r="G42" s="13"/>
      <c r="H42" s="1" t="s">
        <v>51</v>
      </c>
      <c r="I42" s="37">
        <f>'blad 1'!J43</f>
        <v>0</v>
      </c>
      <c r="J42">
        <f>IF('blad 1'!J43=".",0.5,0)</f>
        <v>0</v>
      </c>
    </row>
    <row r="43" spans="1:10" x14ac:dyDescent="0.25">
      <c r="A43" s="12" t="s">
        <v>42</v>
      </c>
      <c r="B43" s="13"/>
      <c r="C43" s="13"/>
      <c r="D43" s="13"/>
      <c r="E43" s="13"/>
      <c r="F43" s="13"/>
      <c r="G43" s="13"/>
      <c r="H43" s="1" t="s">
        <v>49</v>
      </c>
      <c r="I43" s="37">
        <f>'blad 1'!J44</f>
        <v>0</v>
      </c>
      <c r="J43">
        <f>IF('blad 1'!J44="!",0.5,0)</f>
        <v>0</v>
      </c>
    </row>
    <row r="44" spans="1:10" x14ac:dyDescent="0.25">
      <c r="A44" s="15" t="s">
        <v>82</v>
      </c>
      <c r="B44" s="13"/>
      <c r="C44" s="13"/>
      <c r="D44" s="13"/>
      <c r="E44" s="13"/>
      <c r="F44" s="13"/>
      <c r="G44" s="13"/>
      <c r="H44" s="1" t="s">
        <v>51</v>
      </c>
      <c r="I44" s="37">
        <f>'blad 1'!J45</f>
        <v>0</v>
      </c>
      <c r="J44">
        <f>IF('blad 1'!J45=".",0.5,0)</f>
        <v>0</v>
      </c>
    </row>
    <row r="45" spans="1:10" x14ac:dyDescent="0.25">
      <c r="A45" s="16" t="s">
        <v>43</v>
      </c>
      <c r="B45" s="17"/>
      <c r="C45" s="17"/>
      <c r="D45" s="17"/>
      <c r="E45" s="17"/>
      <c r="F45" s="17"/>
      <c r="G45" s="17"/>
      <c r="H45" s="1" t="s">
        <v>49</v>
      </c>
      <c r="I45" s="37">
        <f>'blad 1'!J46</f>
        <v>0</v>
      </c>
      <c r="J45">
        <f>IF('blad 1'!J46="!",0.5,0)</f>
        <v>0</v>
      </c>
    </row>
    <row r="46" spans="1:10" x14ac:dyDescent="0.25">
      <c r="A46" s="3"/>
      <c r="B46" s="3"/>
      <c r="C46" s="3"/>
      <c r="D46" s="3"/>
      <c r="E46" s="3"/>
      <c r="F46" s="3"/>
      <c r="G46" s="3"/>
    </row>
    <row r="47" spans="1:10" x14ac:dyDescent="0.25">
      <c r="A47" s="5" t="s">
        <v>29</v>
      </c>
      <c r="B47" s="5"/>
      <c r="C47" s="5"/>
      <c r="D47" s="5"/>
      <c r="E47" s="5"/>
      <c r="F47" s="3"/>
      <c r="G47" s="3"/>
      <c r="I47" s="43">
        <f>SUM(J49:J53)</f>
        <v>0</v>
      </c>
      <c r="J47" s="43" t="s">
        <v>103</v>
      </c>
    </row>
    <row r="48" spans="1:10" x14ac:dyDescent="0.25">
      <c r="A48" s="3"/>
      <c r="B48" s="3" t="s">
        <v>92</v>
      </c>
      <c r="C48" s="3" t="s">
        <v>91</v>
      </c>
      <c r="D48" s="3"/>
      <c r="E48" s="3"/>
      <c r="F48" s="3"/>
      <c r="G48" s="3"/>
    </row>
    <row r="49" spans="1:10" x14ac:dyDescent="0.25">
      <c r="A49" s="11" t="s">
        <v>31</v>
      </c>
      <c r="B49" s="29" t="s">
        <v>85</v>
      </c>
      <c r="C49" s="36">
        <f>'blad 1'!B50</f>
        <v>0</v>
      </c>
      <c r="D49" s="20"/>
      <c r="E49" s="20"/>
      <c r="F49" s="20"/>
      <c r="G49" s="3"/>
      <c r="J49" s="51">
        <f>IF('blad 1'!B50="zuid amerika",1,0)</f>
        <v>0</v>
      </c>
    </row>
    <row r="50" spans="1:10" x14ac:dyDescent="0.25">
      <c r="A50" s="11" t="s">
        <v>32</v>
      </c>
      <c r="B50" s="29" t="s">
        <v>53</v>
      </c>
      <c r="C50" s="36">
        <f>'blad 1'!B51</f>
        <v>0</v>
      </c>
      <c r="D50" s="20"/>
      <c r="E50" s="20"/>
      <c r="F50" s="20"/>
      <c r="G50" s="3"/>
      <c r="J50" s="51">
        <f>IF('blad 1'!B51="oceanie",1,0)</f>
        <v>0</v>
      </c>
    </row>
    <row r="51" spans="1:10" x14ac:dyDescent="0.25">
      <c r="A51" s="11" t="s">
        <v>33</v>
      </c>
      <c r="B51" s="40" t="s">
        <v>52</v>
      </c>
      <c r="C51" s="36">
        <f>'blad 1'!B52</f>
        <v>0</v>
      </c>
      <c r="D51" s="20"/>
      <c r="E51" s="20"/>
      <c r="F51" s="20"/>
      <c r="G51" s="3"/>
      <c r="J51" s="51">
        <f>IF('blad 1'!B52="15-jarige",1,0)</f>
        <v>0</v>
      </c>
    </row>
    <row r="52" spans="1:10" x14ac:dyDescent="0.25">
      <c r="A52" s="11" t="s">
        <v>34</v>
      </c>
      <c r="B52" s="41" t="s">
        <v>96</v>
      </c>
      <c r="C52" s="36">
        <f>'blad 1'!B53</f>
        <v>0</v>
      </c>
      <c r="D52" s="20"/>
      <c r="E52" s="20"/>
      <c r="F52" s="20"/>
      <c r="G52" s="3"/>
      <c r="J52" s="51">
        <f>IF('blad 1'!B53="t",1,0)</f>
        <v>0</v>
      </c>
    </row>
    <row r="53" spans="1:10" x14ac:dyDescent="0.25">
      <c r="A53" s="11" t="s">
        <v>35</v>
      </c>
      <c r="B53" s="41" t="s">
        <v>97</v>
      </c>
      <c r="C53" s="36">
        <f>'blad 1'!B54</f>
        <v>0</v>
      </c>
      <c r="D53" s="20"/>
      <c r="E53" s="20"/>
      <c r="F53" s="20"/>
      <c r="G53" s="3"/>
      <c r="J53" s="51">
        <f>IF('blad 1'!B54="s",1,0)</f>
        <v>0</v>
      </c>
    </row>
    <row r="54" spans="1:10" x14ac:dyDescent="0.25">
      <c r="A54" s="19"/>
      <c r="B54" s="20"/>
      <c r="C54" s="20"/>
      <c r="D54" s="20"/>
      <c r="E54" s="20"/>
      <c r="F54" s="20"/>
      <c r="G54" s="3"/>
    </row>
    <row r="55" spans="1:10" x14ac:dyDescent="0.25">
      <c r="A55" s="5" t="s">
        <v>36</v>
      </c>
      <c r="B55" s="21"/>
      <c r="C55" s="21"/>
      <c r="D55" s="21"/>
      <c r="E55" s="20"/>
      <c r="F55" s="20"/>
      <c r="G55" s="3"/>
      <c r="I55">
        <f>SUM(J57:J66)/2</f>
        <v>0</v>
      </c>
      <c r="J55" t="s">
        <v>104</v>
      </c>
    </row>
    <row r="56" spans="1:10" x14ac:dyDescent="0.25">
      <c r="A56" s="3"/>
      <c r="B56" s="3" t="s">
        <v>93</v>
      </c>
      <c r="C56" s="3"/>
      <c r="D56" s="3" t="s">
        <v>94</v>
      </c>
      <c r="E56" s="3"/>
      <c r="F56" s="3"/>
      <c r="G56" s="3"/>
    </row>
    <row r="57" spans="1:10" x14ac:dyDescent="0.25">
      <c r="A57" s="35" t="s">
        <v>31</v>
      </c>
      <c r="B57" s="33" t="s">
        <v>54</v>
      </c>
      <c r="C57" s="34"/>
      <c r="D57" s="36">
        <f>'blad 1'!B58</f>
        <v>0</v>
      </c>
      <c r="E57" s="20" t="s">
        <v>107</v>
      </c>
      <c r="F57" s="20"/>
      <c r="G57" s="3"/>
      <c r="J57" s="51">
        <f>IF('blad 1'!B58="De",1,0)</f>
        <v>0</v>
      </c>
    </row>
    <row r="58" spans="1:10" x14ac:dyDescent="0.25">
      <c r="A58" s="35" t="s">
        <v>32</v>
      </c>
      <c r="B58" s="33" t="s">
        <v>55</v>
      </c>
      <c r="C58" s="34"/>
      <c r="D58" s="36">
        <f>'blad 1'!B59</f>
        <v>0</v>
      </c>
      <c r="E58" s="20" t="s">
        <v>107</v>
      </c>
      <c r="F58" s="20"/>
      <c r="G58" s="3"/>
      <c r="J58" s="51">
        <f>IF('blad 1'!B59="Eifeltoren",1,0)</f>
        <v>0</v>
      </c>
    </row>
    <row r="59" spans="1:10" x14ac:dyDescent="0.25">
      <c r="A59" s="35" t="s">
        <v>33</v>
      </c>
      <c r="B59" s="33" t="s">
        <v>56</v>
      </c>
      <c r="C59" s="34"/>
      <c r="D59" s="36">
        <f>'blad 1'!B60</f>
        <v>0</v>
      </c>
      <c r="E59" s="20" t="s">
        <v>107</v>
      </c>
      <c r="F59" s="20"/>
      <c r="G59" s="3"/>
      <c r="J59" s="51">
        <f>IF('blad 1'!B60="Jaarlijks",1,0)</f>
        <v>0</v>
      </c>
    </row>
    <row r="60" spans="1:10" x14ac:dyDescent="0.25">
      <c r="A60" s="35" t="s">
        <v>34</v>
      </c>
      <c r="B60" s="33" t="s">
        <v>57</v>
      </c>
      <c r="C60" s="34"/>
      <c r="D60" s="36">
        <f>'blad 1'!B61</f>
        <v>0</v>
      </c>
      <c r="E60" s="20" t="s">
        <v>107</v>
      </c>
      <c r="F60" s="20"/>
      <c r="G60" s="3"/>
      <c r="J60" s="51">
        <f>IF('blad 1'!B61="Midden",1,0)</f>
        <v>0</v>
      </c>
    </row>
    <row r="61" spans="1:10" x14ac:dyDescent="0.25">
      <c r="A61" s="35" t="s">
        <v>35</v>
      </c>
      <c r="B61" s="33" t="s">
        <v>58</v>
      </c>
      <c r="C61" s="34"/>
      <c r="D61" s="36">
        <f>'blad 1'!B62</f>
        <v>0</v>
      </c>
      <c r="E61" s="20" t="s">
        <v>107</v>
      </c>
      <c r="F61" s="20"/>
      <c r="G61" s="3"/>
      <c r="J61" s="51">
        <f>IF('blad 1'!B62="Parijs",1,0)</f>
        <v>0</v>
      </c>
    </row>
    <row r="62" spans="1:10" x14ac:dyDescent="0.25">
      <c r="A62" s="35" t="s">
        <v>59</v>
      </c>
      <c r="B62" s="33" t="s">
        <v>64</v>
      </c>
      <c r="C62" s="34"/>
      <c r="D62" s="36">
        <f>'blad 1'!B63</f>
        <v>0</v>
      </c>
      <c r="E62" s="20" t="s">
        <v>107</v>
      </c>
      <c r="F62" s="20"/>
      <c r="G62" s="3"/>
      <c r="J62" s="51">
        <f>IF('blad 1'!B63="Seine",1,0)</f>
        <v>0</v>
      </c>
    </row>
    <row r="63" spans="1:10" x14ac:dyDescent="0.25">
      <c r="A63" s="35" t="s">
        <v>60</v>
      </c>
      <c r="B63" s="33" t="s">
        <v>65</v>
      </c>
      <c r="C63" s="34"/>
      <c r="D63" s="36">
        <f>'blad 1'!B64</f>
        <v>0</v>
      </c>
      <c r="E63" s="20" t="s">
        <v>107</v>
      </c>
      <c r="F63" s="20"/>
      <c r="G63" s="3"/>
      <c r="J63" s="51">
        <f>IF('blad 1'!B64="Vanuit",1,0)</f>
        <v>0</v>
      </c>
    </row>
    <row r="64" spans="1:10" x14ac:dyDescent="0.25">
      <c r="A64" s="35" t="s">
        <v>61</v>
      </c>
      <c r="B64" s="33" t="s">
        <v>66</v>
      </c>
      <c r="C64" s="34"/>
      <c r="D64" s="36">
        <f>'blad 1'!B65</f>
        <v>0</v>
      </c>
      <c r="E64" s="20" t="s">
        <v>107</v>
      </c>
      <c r="F64" s="20"/>
      <c r="G64" s="3"/>
      <c r="J64" s="51">
        <f>IF('blad 1'!B65="Hij",1,0)</f>
        <v>0</v>
      </c>
    </row>
    <row r="65" spans="1:10" x14ac:dyDescent="0.25">
      <c r="A65" s="35" t="s">
        <v>62</v>
      </c>
      <c r="B65" s="33" t="s">
        <v>67</v>
      </c>
      <c r="C65" s="34"/>
      <c r="D65" s="36">
        <f>'blad 1'!B66</f>
        <v>0</v>
      </c>
      <c r="E65" s="20" t="s">
        <v>107</v>
      </c>
      <c r="F65" s="20"/>
      <c r="G65" s="3"/>
      <c r="J65" s="51">
        <f>IF('blad 1'!B66="Frankrijk",1,0)</f>
        <v>0</v>
      </c>
    </row>
    <row r="66" spans="1:10" x14ac:dyDescent="0.25">
      <c r="A66" s="35" t="s">
        <v>63</v>
      </c>
      <c r="B66" s="33" t="s">
        <v>68</v>
      </c>
      <c r="C66" s="34"/>
      <c r="D66" s="36">
        <f>'blad 1'!B67</f>
        <v>0</v>
      </c>
      <c r="E66" s="20" t="s">
        <v>107</v>
      </c>
      <c r="F66" s="20"/>
      <c r="G66" s="3"/>
      <c r="J66" s="51">
        <f>IF('blad 1'!B67="Wereldtentoonstelling",1,0)</f>
        <v>0</v>
      </c>
    </row>
    <row r="67" spans="1:10" x14ac:dyDescent="0.25">
      <c r="A67" s="22"/>
      <c r="B67" s="20"/>
      <c r="C67" s="20"/>
      <c r="D67" s="20"/>
      <c r="E67" s="20"/>
      <c r="F67" s="20"/>
      <c r="G67" s="3"/>
    </row>
    <row r="68" spans="1:10" x14ac:dyDescent="0.25">
      <c r="A68" s="22" t="s">
        <v>69</v>
      </c>
      <c r="B68" s="20"/>
      <c r="C68" s="20"/>
      <c r="D68" s="20"/>
      <c r="E68" s="20"/>
      <c r="F68" s="20"/>
      <c r="G68" s="3"/>
      <c r="I68">
        <f>SUM(J70:J74)</f>
        <v>0</v>
      </c>
      <c r="J68" t="s">
        <v>105</v>
      </c>
    </row>
    <row r="69" spans="1:10" x14ac:dyDescent="0.25">
      <c r="A69" s="22"/>
      <c r="B69" s="20" t="s">
        <v>93</v>
      </c>
      <c r="C69" s="20"/>
      <c r="D69" s="20" t="s">
        <v>94</v>
      </c>
      <c r="E69" s="20"/>
      <c r="F69" s="20"/>
      <c r="G69" s="3"/>
    </row>
    <row r="70" spans="1:10" x14ac:dyDescent="0.25">
      <c r="A70" s="35" t="s">
        <v>98</v>
      </c>
      <c r="B70" s="33" t="s">
        <v>99</v>
      </c>
      <c r="C70" s="34"/>
      <c r="D70" s="36">
        <f>'blad 1'!B71</f>
        <v>0</v>
      </c>
      <c r="E70" s="20"/>
      <c r="F70" s="20"/>
      <c r="G70" s="3"/>
      <c r="J70">
        <f>IF('blad 1'!B71="koninginnenhapje",1,0)</f>
        <v>0</v>
      </c>
    </row>
    <row r="71" spans="1:10" x14ac:dyDescent="0.25">
      <c r="A71" s="35" t="s">
        <v>70</v>
      </c>
      <c r="B71" s="33" t="s">
        <v>76</v>
      </c>
      <c r="C71" s="34"/>
      <c r="D71" s="36">
        <f>'blad 1'!B72</f>
        <v>0</v>
      </c>
      <c r="E71" s="20"/>
      <c r="F71" s="20"/>
      <c r="G71" s="3"/>
      <c r="J71">
        <f>IF('blad 1'!B72="aktetas",1,0)</f>
        <v>0</v>
      </c>
    </row>
    <row r="72" spans="1:10" x14ac:dyDescent="0.25">
      <c r="A72" s="35" t="s">
        <v>71</v>
      </c>
      <c r="B72" s="33" t="s">
        <v>74</v>
      </c>
      <c r="C72" s="34"/>
      <c r="D72" s="36">
        <f>'blad 1'!B73</f>
        <v>0</v>
      </c>
      <c r="E72" s="20"/>
      <c r="F72" s="20"/>
      <c r="G72" s="3"/>
      <c r="J72">
        <f>IF('blad 1'!B73="bananenschil",1,0)</f>
        <v>0</v>
      </c>
    </row>
    <row r="73" spans="1:10" x14ac:dyDescent="0.25">
      <c r="A73" s="35" t="s">
        <v>72</v>
      </c>
      <c r="B73" s="33" t="s">
        <v>75</v>
      </c>
      <c r="C73" s="34"/>
      <c r="D73" s="36">
        <f>'blad 1'!B74</f>
        <v>0</v>
      </c>
      <c r="E73" s="20"/>
      <c r="F73" s="20"/>
      <c r="G73" s="3"/>
      <c r="J73">
        <f>IF('blad 1'!B74="roggebrood",1,0)</f>
        <v>0</v>
      </c>
    </row>
    <row r="74" spans="1:10" x14ac:dyDescent="0.25">
      <c r="A74" s="35" t="s">
        <v>73</v>
      </c>
      <c r="B74" s="33" t="s">
        <v>77</v>
      </c>
      <c r="C74" s="34"/>
      <c r="D74" s="36">
        <f>'blad 1'!B75</f>
        <v>0</v>
      </c>
      <c r="E74" s="20"/>
      <c r="F74" s="20"/>
      <c r="G74" s="3"/>
      <c r="J74">
        <f>IF('blad 1'!B75="aardbeienplant",1,0)</f>
        <v>0</v>
      </c>
    </row>
    <row r="75" spans="1:10" x14ac:dyDescent="0.25">
      <c r="A75" s="23"/>
      <c r="B75" s="20"/>
      <c r="C75" s="20"/>
      <c r="D75" s="20"/>
      <c r="E75" s="20"/>
      <c r="F75" s="20"/>
      <c r="G75" s="3"/>
    </row>
    <row r="76" spans="1:10" x14ac:dyDescent="0.25">
      <c r="A76" s="3"/>
      <c r="B76" s="3"/>
      <c r="C76" s="3"/>
      <c r="D76" s="3"/>
      <c r="E76" s="3"/>
      <c r="F76" s="3"/>
      <c r="G76" s="3"/>
    </row>
    <row r="77" spans="1:10" x14ac:dyDescent="0.25">
      <c r="A77" s="3"/>
      <c r="B77" s="3"/>
      <c r="C77" s="3"/>
      <c r="D77" s="3"/>
      <c r="E77" s="3"/>
      <c r="F77" s="3"/>
      <c r="G77" s="3"/>
    </row>
    <row r="78" spans="1:10" x14ac:dyDescent="0.25">
      <c r="A78" s="3"/>
      <c r="B78" s="3"/>
      <c r="C78" s="3"/>
      <c r="D78" s="3"/>
      <c r="E78" s="3"/>
      <c r="F78" s="3"/>
      <c r="G78" s="3"/>
    </row>
    <row r="79" spans="1:10" x14ac:dyDescent="0.25">
      <c r="A79" s="3"/>
      <c r="B79" s="3"/>
      <c r="C79" s="3"/>
      <c r="D79" s="3"/>
      <c r="E79" s="3"/>
      <c r="F79" s="3"/>
      <c r="G79" s="3"/>
    </row>
    <row r="80" spans="1:10" x14ac:dyDescent="0.25">
      <c r="A80" s="3"/>
      <c r="B80" s="3"/>
      <c r="C80" s="3"/>
      <c r="D80" s="3"/>
      <c r="E80" s="3"/>
      <c r="F80" s="3"/>
      <c r="G80" s="3"/>
    </row>
    <row r="81" spans="1:7" x14ac:dyDescent="0.25">
      <c r="A81" s="3"/>
      <c r="B81" s="3"/>
      <c r="C81" s="3"/>
      <c r="D81" s="3"/>
      <c r="E81" s="3"/>
      <c r="F81" s="3"/>
      <c r="G81" s="3"/>
    </row>
    <row r="82" spans="1:7" x14ac:dyDescent="0.25">
      <c r="A82" s="3"/>
      <c r="B82" s="3"/>
      <c r="C82" s="3"/>
      <c r="D82" s="3"/>
      <c r="E82" s="3"/>
      <c r="F82" s="3"/>
      <c r="G82" s="3"/>
    </row>
    <row r="83" spans="1:7" x14ac:dyDescent="0.25">
      <c r="A83" s="3"/>
      <c r="B83" s="3"/>
      <c r="C83" s="3"/>
      <c r="D83" s="3"/>
      <c r="E83" s="3"/>
      <c r="F83" s="3"/>
      <c r="G83" s="3"/>
    </row>
    <row r="84" spans="1:7" x14ac:dyDescent="0.25">
      <c r="A84" s="3"/>
      <c r="B84" s="3"/>
      <c r="C84" s="3"/>
      <c r="D84" s="3"/>
      <c r="E84" s="3"/>
    </row>
    <row r="85" spans="1:7" x14ac:dyDescent="0.25">
      <c r="A85" s="3"/>
      <c r="B85" s="3"/>
      <c r="C85" s="3"/>
      <c r="D85" s="3"/>
      <c r="E85" s="3"/>
    </row>
    <row r="86" spans="1:7" x14ac:dyDescent="0.25">
      <c r="A86" s="3"/>
      <c r="B86" s="3"/>
      <c r="C86" s="3"/>
      <c r="D86" s="3"/>
      <c r="E86" s="3"/>
    </row>
    <row r="87" spans="1:7" x14ac:dyDescent="0.25">
      <c r="A87" s="3"/>
      <c r="B87" s="3"/>
      <c r="C87" s="3"/>
      <c r="D87" s="3"/>
      <c r="E87" s="3"/>
    </row>
    <row r="88" spans="1:7" x14ac:dyDescent="0.25">
      <c r="A88" s="3"/>
      <c r="B88" s="3"/>
      <c r="C88" s="3"/>
      <c r="D88" s="3"/>
      <c r="E88" s="3"/>
    </row>
    <row r="89" spans="1:7" x14ac:dyDescent="0.25">
      <c r="A89" s="3"/>
      <c r="B89" s="3"/>
      <c r="C89" s="3"/>
      <c r="D89" s="3"/>
      <c r="E89" s="3"/>
    </row>
    <row r="90" spans="1:7" x14ac:dyDescent="0.25">
      <c r="A90" s="3"/>
      <c r="B90" s="3"/>
      <c r="C90" s="3"/>
      <c r="D90" s="3"/>
      <c r="E90" s="3"/>
    </row>
    <row r="91" spans="1:7" x14ac:dyDescent="0.25">
      <c r="A91" s="3"/>
      <c r="B91" s="3"/>
      <c r="C91" s="3"/>
      <c r="D91" s="3"/>
      <c r="E91" s="3"/>
    </row>
  </sheetData>
  <sheetProtection password="CC62" sheet="1" objects="1" scenarios="1" selectLockedCells="1"/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 1</vt:lpstr>
      <vt:lpstr>blad 2</vt:lpstr>
      <vt:lpstr>blad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Gok 2011</dc:creator>
  <cp:lastModifiedBy>Gok 2011</cp:lastModifiedBy>
  <cp:lastPrinted>2012-08-27T10:25:03Z</cp:lastPrinted>
  <dcterms:created xsi:type="dcterms:W3CDTF">2012-08-22T06:24:49Z</dcterms:created>
  <dcterms:modified xsi:type="dcterms:W3CDTF">2012-09-10T19:32:43Z</dcterms:modified>
</cp:coreProperties>
</file>